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Forecast\ED\Sprawozdania\2022\kwartalne\na stronę\I kwartał\"/>
    </mc:Choice>
  </mc:AlternateContent>
  <xr:revisionPtr revIDLastSave="0" documentId="13_ncr:1_{8071826F-097B-4EF4-85D6-FFA66E354BB8}" xr6:coauthVersionLast="47" xr6:coauthVersionMax="47" xr10:uidLastSave="{00000000-0000-0000-0000-000000000000}"/>
  <bookViews>
    <workbookView xWindow="-25845" yWindow="315" windowWidth="21705" windowHeight="14340" tabRatio="930" xr2:uid="{00000000-000D-0000-FFFF-FFFF00000000}"/>
  </bookViews>
  <sheets>
    <sheet name="wskaźnik pokrycia" sheetId="1" r:id="rId1"/>
    <sheet name="przypis składek" sheetId="3" r:id="rId2"/>
    <sheet name="cudzoziemcy" sheetId="13" r:id="rId3"/>
    <sheet name="liczba emerytur" sheetId="9" r:id="rId4"/>
    <sheet name="liczba rent rodzinnych" sheetId="10" r:id="rId5"/>
    <sheet name="liczba rent niezdolności" sheetId="11" r:id="rId6"/>
    <sheet name="zasiłki1" sheetId="4" r:id="rId7"/>
    <sheet name="zasiłki2" sheetId="15" r:id="rId8"/>
    <sheet name="stan FUS" sheetId="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" i="6" l="1"/>
  <c r="D43" i="13"/>
  <c r="C46" i="13" l="1"/>
  <c r="D46" i="13"/>
  <c r="B46" i="13"/>
  <c r="C45" i="13"/>
  <c r="D45" i="13"/>
  <c r="B45" i="13"/>
  <c r="D42" i="13" l="1"/>
  <c r="P4" i="6" l="1"/>
  <c r="N34" i="15" l="1"/>
  <c r="M34" i="15"/>
  <c r="L34" i="15"/>
  <c r="K34" i="15"/>
  <c r="J34" i="15"/>
  <c r="F34" i="15"/>
  <c r="E34" i="15"/>
  <c r="D34" i="15"/>
  <c r="C34" i="15"/>
  <c r="B34" i="15"/>
  <c r="B16" i="15" l="1"/>
  <c r="C16" i="15"/>
  <c r="D16" i="15"/>
  <c r="E16" i="15"/>
  <c r="F16" i="15"/>
  <c r="J16" i="15"/>
  <c r="K16" i="15"/>
  <c r="L16" i="15"/>
  <c r="M16" i="15"/>
  <c r="N16" i="15"/>
  <c r="D41" i="13" l="1"/>
  <c r="D39" i="13" l="1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40" i="13" l="1"/>
</calcChain>
</file>

<file path=xl/sharedStrings.xml><?xml version="1.0" encoding="utf-8"?>
<sst xmlns="http://schemas.openxmlformats.org/spreadsheetml/2006/main" count="215" uniqueCount="102">
  <si>
    <t xml:space="preserve"> </t>
  </si>
  <si>
    <t>FUS</t>
  </si>
  <si>
    <t>Wskaźnik pokrycia wydatków wpływami ze składek i ich pochodnych</t>
  </si>
  <si>
    <t>I kw.</t>
  </si>
  <si>
    <t>II kw.</t>
  </si>
  <si>
    <t>III kw.</t>
  </si>
  <si>
    <t>IV kw.</t>
  </si>
  <si>
    <t>Przypis składek na FUS (w mln zł)</t>
  </si>
  <si>
    <t>2015</t>
  </si>
  <si>
    <t>2016</t>
  </si>
  <si>
    <t>2017</t>
  </si>
  <si>
    <t>2018</t>
  </si>
  <si>
    <t>Zasiłki chorobowe</t>
  </si>
  <si>
    <t>Zasiłki macierzyńskie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</si>
  <si>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</si>
  <si>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</si>
  <si>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</si>
  <si>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</si>
  <si>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</si>
  <si>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</si>
  <si>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</si>
  <si>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</si>
  <si>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</si>
  <si>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</si>
  <si>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</si>
  <si>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</si>
  <si>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Stan funduszu na koniec okresu (w mln zł)</t>
  </si>
  <si>
    <t>2013</t>
  </si>
  <si>
    <t>2014</t>
  </si>
  <si>
    <t xml:space="preserve">Liczba świadczeń emerytalnych (w tys.) </t>
  </si>
  <si>
    <t xml:space="preserve">Liczba rent rodzinnych (w tys.) </t>
  </si>
  <si>
    <t xml:space="preserve">Liczba rent z tytułu niezdolności do pracy (w tys.) </t>
  </si>
  <si>
    <t xml:space="preserve">  -środki pieniężne</t>
  </si>
  <si>
    <t xml:space="preserve">  -należności</t>
  </si>
  <si>
    <t>z tego:</t>
  </si>
  <si>
    <t xml:space="preserve">  -zobowiązania</t>
  </si>
  <si>
    <t xml:space="preserve">   w tym z tytułu: zaciągniętego kredytu</t>
  </si>
  <si>
    <t xml:space="preserve">                        pożyczki z Budżetu Państwa</t>
  </si>
  <si>
    <t>Stan funduszu na koniec okresu</t>
  </si>
  <si>
    <t>2018 r.</t>
  </si>
  <si>
    <t>2019 r.</t>
  </si>
  <si>
    <t>Kwoty wypłat zasiłków (w mln zł)</t>
  </si>
  <si>
    <t>2019</t>
  </si>
  <si>
    <t>2020 r.</t>
  </si>
  <si>
    <t>Wpływy składek na FUS (w mln zł)</t>
  </si>
  <si>
    <t>Zasiłki opiekuńcze</t>
  </si>
  <si>
    <t>2021 r.</t>
  </si>
  <si>
    <t>Zasiłki pogrzebowe</t>
  </si>
  <si>
    <t>Ubezpieczeni</t>
  </si>
  <si>
    <t>Obywatele Ukrainy</t>
  </si>
  <si>
    <t>Pozostali</t>
  </si>
  <si>
    <t>I kw 2012</t>
  </si>
  <si>
    <t>II kw 2012</t>
  </si>
  <si>
    <t>III kw 2012</t>
  </si>
  <si>
    <t>IV kw 2012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</si>
  <si>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</si>
  <si>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</si>
  <si>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</si>
  <si>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</si>
  <si>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</si>
  <si>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</si>
  <si>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</si>
  <si>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</si>
  <si>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</si>
  <si>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</si>
  <si>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</si>
  <si>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</si>
  <si>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</si>
  <si>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</si>
  <si>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III kw 2016</t>
  </si>
  <si>
    <t>IV kw 2016</t>
  </si>
  <si>
    <t>I kw 2017</t>
  </si>
  <si>
    <t>II kw 2017</t>
  </si>
  <si>
    <t>III kw 2017</t>
  </si>
  <si>
    <t>IV kw 2017</t>
  </si>
  <si>
    <t>I kw 2018</t>
  </si>
  <si>
    <t>II kw 2018</t>
  </si>
  <si>
    <t>III kw 2018</t>
  </si>
  <si>
    <t>IV kw 2018</t>
  </si>
  <si>
    <t>I kw 2019</t>
  </si>
  <si>
    <t>II kw 2019</t>
  </si>
  <si>
    <t>III kw 2019</t>
  </si>
  <si>
    <t>IV kw 2019</t>
  </si>
  <si>
    <t>I kw 2020</t>
  </si>
  <si>
    <t>II kw 2020</t>
  </si>
  <si>
    <t>III kw 2020</t>
  </si>
  <si>
    <t>IV kw 2020</t>
  </si>
  <si>
    <t>I kw 2021</t>
  </si>
  <si>
    <t>II kw 2021</t>
  </si>
  <si>
    <t>KWOTY WYPŁAT</t>
  </si>
  <si>
    <t>Zasiłki chorobowe - kwota w tys. zł</t>
  </si>
  <si>
    <t>Zasiłki opiekuńcze - kwota w tys. zł</t>
  </si>
  <si>
    <t>2017 r.</t>
  </si>
  <si>
    <t>Cudzoziemcy - liczba osób ubezpieczonych</t>
  </si>
  <si>
    <t>III kw 2021</t>
  </si>
  <si>
    <t>IV kw 2021</t>
  </si>
  <si>
    <t>Zasiłki macierzyńskie - kwota w tys. zł</t>
  </si>
  <si>
    <t>Zasiłki pogrzebowe - kwota w tys. zł</t>
  </si>
  <si>
    <t>I kw 2022</t>
  </si>
  <si>
    <t>I kw 2022 do IV kw 2021</t>
  </si>
  <si>
    <t>I kw 2022 do I kw 2021</t>
  </si>
  <si>
    <t>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</si>
</sst>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.0%"/>
    <numFmt numFmtId="165" formatCode="#,##0.0"/>
    <numFmt numFmtId="166" formatCode="0.0"/>
    <numFmt numFmtId="167" formatCode="##,##0\ _z"/>
    <numFmt numFmtId="168" formatCode="##,##0.0\ _z"/>
    <numFmt numFmtId="169" formatCode="##,##0.00\ _z"/>
    <numFmt numFmtId="170" formatCode="#,##0_ ;[Red]\-#,##0\ "/>
    <numFmt numFmtId="171" formatCode="#,##0.00_ ;[Red]\-#,##0.00\ "/>
    <numFmt numFmtId="172" formatCode="&quot;zł&quot;#,##0.00_);\(&quot;zł&quot;#,##0.00\)"/>
    <numFmt numFmtId="173" formatCode="#,##0&quot; F&quot;_);[Red]\(#,##0&quot; F&quot;\)"/>
    <numFmt numFmtId="174" formatCode="#,##0.00&quot; F&quot;_);[Red]\(#,##0.00&quot; F&quot;\)"/>
    <numFmt numFmtId="175" formatCode="&quot;zł&quot;#,##0_);\(&quot;zł&quot;#,##0\)"/>
    <numFmt numFmtId="176" formatCode="mmmm\ d\,\ yyyy"/>
    <numFmt numFmtId="177" formatCode="_-* #,##0.00000\ _z_ł_-;\-* #,##0.00000\ _z_ł_-;_-* &quot;-&quot;??\ _z_ł_-;_-@_-"/>
    <numFmt numFmtId="178" formatCode="_(* #,##0.00_);_(* \(#,##0.00\);_(* &quot;-&quot;??_);_(@_)"/>
    <numFmt numFmtId="179" formatCode="#,##0.00;[Red]&quot;-&quot;#,##0.00"/>
    <numFmt numFmtId="180" formatCode="_(#\ ##,000\ &quot;zł&quot;_);_(\ \(#\ ##,000\ &quot;zł&quot;\);_(&quot;-&quot;??\ &quot;zł&quot;_);_(@_)"/>
    <numFmt numFmtId="181" formatCode="_(&quot;zł&quot;* #,##0.00_);_(&quot;zł&quot;* \(#,##0.00\);_(&quot;zł&quot;* &quot;-&quot;??_);_(@_)"/>
    <numFmt numFmtId="182" formatCode="_-* #,##0.00&quot; zł&quot;_-;\-* #,##0.00&quot; zł&quot;_-;_-* \-??&quot; zł&quot;_-;_-@_-"/>
    <numFmt numFmtId="183" formatCode="[$-415]mmm\ yy;@"/>
  </numFmts>
  <fonts count="6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Arial PL"/>
      <charset val="238"/>
    </font>
    <font>
      <sz val="10"/>
      <color indexed="8"/>
      <name val="Arial PL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name val="Helv"/>
      <charset val="238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2"/>
      <name val="Arial CE"/>
    </font>
    <font>
      <sz val="10"/>
      <name val="USA"/>
      <charset val="238"/>
    </font>
    <font>
      <i/>
      <sz val="11"/>
      <color indexed="23"/>
      <name val="Calibri"/>
      <family val="2"/>
    </font>
    <font>
      <sz val="10"/>
      <name val="Arial CE"/>
      <family val="2"/>
      <charset val="238"/>
    </font>
    <font>
      <sz val="11"/>
      <color indexed="17"/>
      <name val="Calibri"/>
      <family val="2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62"/>
      <name val="Calibri"/>
      <family val="2"/>
    </font>
    <font>
      <u/>
      <sz val="10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</font>
    <font>
      <sz val="11"/>
      <color indexed="53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3"/>
      <name val="Calibri"/>
      <family val="2"/>
    </font>
    <font>
      <b/>
      <sz val="15"/>
      <color indexed="62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0"/>
      <name val="USA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PL"/>
    </font>
    <font>
      <sz val="10"/>
      <name val="Arial"/>
      <family val="2"/>
    </font>
    <font>
      <b/>
      <sz val="11"/>
      <color indexed="53"/>
      <name val="Czcionka tekstu podstawowego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</font>
    <font>
      <sz val="11"/>
      <color indexed="20"/>
      <name val="Czcionka tekstu podstawowego"/>
      <family val="2"/>
      <charset val="238"/>
    </font>
    <font>
      <sz val="8"/>
      <name val="Calibri"/>
      <family val="2"/>
      <charset val="238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</borders>
  <cellStyleXfs count="388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7" fillId="0" borderId="0"/>
    <xf numFmtId="0" fontId="4" fillId="0" borderId="0"/>
    <xf numFmtId="9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5" fillId="15" borderId="0" applyNumberFormat="0" applyBorder="0" applyAlignment="0" applyProtection="0"/>
    <xf numFmtId="0" fontId="1" fillId="3" borderId="0" applyNumberFormat="0" applyBorder="0" applyAlignment="0" applyProtection="0"/>
    <xf numFmtId="0" fontId="15" fillId="16" borderId="0" applyNumberFormat="0" applyBorder="0" applyAlignment="0" applyProtection="0"/>
    <xf numFmtId="0" fontId="1" fillId="5" borderId="0" applyNumberFormat="0" applyBorder="0" applyAlignment="0" applyProtection="0"/>
    <xf numFmtId="0" fontId="15" fillId="17" borderId="0" applyNumberFormat="0" applyBorder="0" applyAlignment="0" applyProtection="0"/>
    <xf numFmtId="0" fontId="1" fillId="7" borderId="0" applyNumberFormat="0" applyBorder="0" applyAlignment="0" applyProtection="0"/>
    <xf numFmtId="0" fontId="15" fillId="18" borderId="0" applyNumberFormat="0" applyBorder="0" applyAlignment="0" applyProtection="0"/>
    <xf numFmtId="0" fontId="1" fillId="9" borderId="0" applyNumberFormat="0" applyBorder="0" applyAlignment="0" applyProtection="0"/>
    <xf numFmtId="0" fontId="15" fillId="15" borderId="0" applyNumberFormat="0" applyBorder="0" applyAlignment="0" applyProtection="0"/>
    <xf numFmtId="0" fontId="1" fillId="11" borderId="0" applyNumberFormat="0" applyBorder="0" applyAlignment="0" applyProtection="0"/>
    <xf numFmtId="0" fontId="15" fillId="19" borderId="0" applyNumberFormat="0" applyBorder="0" applyAlignment="0" applyProtection="0"/>
    <xf numFmtId="0" fontId="1" fillId="13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5" fillId="20" borderId="0" applyNumberFormat="0" applyBorder="0" applyAlignment="0" applyProtection="0"/>
    <xf numFmtId="0" fontId="1" fillId="4" borderId="0" applyNumberFormat="0" applyBorder="0" applyAlignment="0" applyProtection="0"/>
    <xf numFmtId="0" fontId="15" fillId="16" borderId="0" applyNumberFormat="0" applyBorder="0" applyAlignment="0" applyProtection="0"/>
    <xf numFmtId="0" fontId="1" fillId="6" borderId="0" applyNumberFormat="0" applyBorder="0" applyAlignment="0" applyProtection="0"/>
    <xf numFmtId="0" fontId="15" fillId="21" borderId="0" applyNumberFormat="0" applyBorder="0" applyAlignment="0" applyProtection="0"/>
    <xf numFmtId="0" fontId="1" fillId="8" borderId="0" applyNumberFormat="0" applyBorder="0" applyAlignment="0" applyProtection="0"/>
    <xf numFmtId="0" fontId="15" fillId="22" borderId="0" applyNumberFormat="0" applyBorder="0" applyAlignment="0" applyProtection="0"/>
    <xf numFmtId="0" fontId="1" fillId="10" borderId="0" applyNumberFormat="0" applyBorder="0" applyAlignment="0" applyProtection="0"/>
    <xf numFmtId="0" fontId="15" fillId="20" borderId="0" applyNumberFormat="0" applyBorder="0" applyAlignment="0" applyProtection="0"/>
    <xf numFmtId="0" fontId="1" fillId="12" borderId="0" applyNumberFormat="0" applyBorder="0" applyAlignment="0" applyProtection="0"/>
    <xf numFmtId="0" fontId="15" fillId="23" borderId="0" applyNumberFormat="0" applyBorder="0" applyAlignment="0" applyProtection="0"/>
    <xf numFmtId="0" fontId="1" fillId="1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1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167" fontId="11" fillId="0" borderId="6" applyFont="0" applyFill="0" applyBorder="0" applyProtection="0">
      <alignment horizontal="right" vertical="center"/>
    </xf>
    <xf numFmtId="168" fontId="11" fillId="0" borderId="6" applyFont="0" applyBorder="0">
      <alignment horizontal="right" vertical="center"/>
    </xf>
    <xf numFmtId="169" fontId="11" fillId="0" borderId="6" applyFont="0" applyFill="0" applyBorder="0" applyProtection="0">
      <alignment horizontal="right" vertical="center"/>
    </xf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8" fillId="28" borderId="0" applyNumberFormat="0" applyBorder="0" applyAlignment="0" applyProtection="0"/>
    <xf numFmtId="0" fontId="19" fillId="18" borderId="7" applyNumberFormat="0" applyAlignment="0" applyProtection="0"/>
    <xf numFmtId="0" fontId="20" fillId="29" borderId="8" applyNumberFormat="0" applyAlignment="0" applyProtection="0"/>
    <xf numFmtId="165" fontId="21" fillId="0" borderId="0" applyFill="0" applyBorder="0" applyAlignment="0" applyProtection="0"/>
    <xf numFmtId="170" fontId="22" fillId="0" borderId="0" applyFont="0" applyFill="0" applyBorder="0" applyAlignment="0" applyProtection="0"/>
    <xf numFmtId="165" fontId="21" fillId="0" borderId="0" applyFill="0" applyBorder="0" applyAlignment="0" applyProtection="0"/>
    <xf numFmtId="165" fontId="11" fillId="0" borderId="0" applyFill="0" applyBorder="0" applyAlignment="0" applyProtection="0"/>
    <xf numFmtId="171" fontId="22" fillId="0" borderId="0" applyFont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11" fillId="0" borderId="0" applyFill="0" applyBorder="0" applyAlignment="0" applyProtection="0"/>
    <xf numFmtId="172" fontId="21" fillId="0" borderId="0" applyFill="0" applyBorder="0" applyAlignment="0" applyProtection="0"/>
    <xf numFmtId="173" fontId="22" fillId="0" borderId="0" applyFont="0" applyFill="0" applyBorder="0" applyAlignment="0" applyProtection="0"/>
    <xf numFmtId="172" fontId="21" fillId="0" borderId="0" applyFill="0" applyBorder="0" applyAlignment="0" applyProtection="0"/>
    <xf numFmtId="172" fontId="11" fillId="0" borderId="0" applyFill="0" applyBorder="0" applyAlignment="0" applyProtection="0"/>
    <xf numFmtId="172" fontId="21" fillId="0" borderId="0" applyFill="0" applyBorder="0" applyAlignment="0" applyProtection="0"/>
    <xf numFmtId="174" fontId="22" fillId="0" borderId="0" applyFont="0" applyFill="0" applyBorder="0" applyAlignment="0" applyProtection="0"/>
    <xf numFmtId="175" fontId="21" fillId="0" borderId="0" applyFill="0" applyBorder="0" applyAlignment="0" applyProtection="0"/>
    <xf numFmtId="175" fontId="21" fillId="0" borderId="0" applyFill="0" applyBorder="0" applyAlignment="0" applyProtection="0"/>
    <xf numFmtId="175" fontId="11" fillId="0" borderId="0" applyFill="0" applyBorder="0" applyAlignment="0" applyProtection="0"/>
    <xf numFmtId="175" fontId="21" fillId="0" borderId="0" applyFill="0" applyBorder="0" applyAlignment="0" applyProtection="0"/>
    <xf numFmtId="0" fontId="23" fillId="23" borderId="7" applyNumberFormat="0" applyAlignment="0" applyProtection="0"/>
    <xf numFmtId="0" fontId="24" fillId="18" borderId="9" applyNumberFormat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177" fontId="11" fillId="0" borderId="0" applyFill="0" applyBorder="0" applyAlignment="0" applyProtection="0"/>
    <xf numFmtId="0" fontId="25" fillId="30" borderId="0" applyNumberFormat="0" applyBorder="0" applyAlignment="0" applyProtection="0"/>
    <xf numFmtId="178" fontId="26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22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26" fillId="0" borderId="0" applyFont="0" applyFill="0" applyBorder="0" applyAlignment="0" applyProtection="0"/>
    <xf numFmtId="168" fontId="11" fillId="0" borderId="0" applyFont="0" applyFill="0" applyBorder="0" applyProtection="0">
      <alignment vertical="center"/>
    </xf>
    <xf numFmtId="0" fontId="28" fillId="0" borderId="0" applyNumberFormat="0" applyFill="0" applyBorder="0" applyAlignment="0" applyProtection="0"/>
    <xf numFmtId="2" fontId="21" fillId="0" borderId="0" applyFill="0" applyBorder="0" applyAlignment="0" applyProtection="0"/>
    <xf numFmtId="2" fontId="21" fillId="0" borderId="0" applyFill="0" applyBorder="0" applyAlignment="0" applyProtection="0"/>
    <xf numFmtId="2" fontId="11" fillId="0" borderId="0" applyFill="0" applyBorder="0" applyAlignment="0" applyProtection="0"/>
    <xf numFmtId="4" fontId="29" fillId="0" borderId="10" applyFill="0" applyBorder="0" applyProtection="0">
      <alignment vertical="center"/>
    </xf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23" borderId="7" applyNumberFormat="0" applyAlignment="0" applyProtection="0"/>
    <xf numFmtId="0" fontId="37" fillId="0" borderId="12" applyNumberFormat="0" applyFill="0" applyAlignment="0" applyProtection="0"/>
    <xf numFmtId="0" fontId="38" fillId="29" borderId="8" applyNumberFormat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45" fillId="0" borderId="0"/>
    <xf numFmtId="0" fontId="29" fillId="0" borderId="0"/>
    <xf numFmtId="0" fontId="1" fillId="0" borderId="0"/>
    <xf numFmtId="0" fontId="11" fillId="0" borderId="0"/>
    <xf numFmtId="0" fontId="21" fillId="0" borderId="0"/>
    <xf numFmtId="0" fontId="1" fillId="0" borderId="0"/>
    <xf numFmtId="0" fontId="26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46" fillId="0" borderId="0"/>
    <xf numFmtId="0" fontId="11" fillId="0" borderId="0"/>
    <xf numFmtId="0" fontId="1" fillId="0" borderId="0"/>
    <xf numFmtId="0" fontId="11" fillId="0" borderId="0"/>
    <xf numFmtId="0" fontId="21" fillId="0" borderId="0"/>
    <xf numFmtId="0" fontId="45" fillId="0" borderId="0"/>
    <xf numFmtId="0" fontId="1" fillId="0" borderId="0"/>
    <xf numFmtId="0" fontId="21" fillId="0" borderId="0"/>
    <xf numFmtId="0" fontId="27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1" fillId="0" borderId="0"/>
    <xf numFmtId="0" fontId="21" fillId="0" borderId="0"/>
    <xf numFmtId="0" fontId="1" fillId="0" borderId="0"/>
    <xf numFmtId="0" fontId="11" fillId="0" borderId="0"/>
    <xf numFmtId="0" fontId="1" fillId="0" borderId="0"/>
    <xf numFmtId="0" fontId="48" fillId="17" borderId="7" applyNumberFormat="0" applyFont="0" applyAlignment="0" applyProtection="0"/>
    <xf numFmtId="0" fontId="49" fillId="18" borderId="7" applyNumberFormat="0" applyAlignment="0" applyProtection="0"/>
    <xf numFmtId="0" fontId="50" fillId="18" borderId="9" applyNumberFormat="0" applyAlignment="0" applyProtection="0"/>
    <xf numFmtId="10" fontId="21" fillId="0" borderId="0" applyFill="0" applyBorder="0" applyAlignment="0" applyProtection="0"/>
    <xf numFmtId="10" fontId="21" fillId="0" borderId="0" applyFill="0" applyBorder="0" applyAlignment="0" applyProtection="0"/>
    <xf numFmtId="10" fontId="11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" fontId="51" fillId="32" borderId="9" applyNumberFormat="0" applyProtection="0">
      <alignment vertical="center"/>
    </xf>
    <xf numFmtId="4" fontId="52" fillId="32" borderId="9" applyNumberFormat="0" applyProtection="0">
      <alignment vertical="center"/>
    </xf>
    <xf numFmtId="4" fontId="51" fillId="32" borderId="9" applyNumberFormat="0" applyProtection="0">
      <alignment horizontal="left" vertical="center" indent="1"/>
    </xf>
    <xf numFmtId="4" fontId="51" fillId="32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4" fontId="51" fillId="34" borderId="9" applyNumberFormat="0" applyProtection="0">
      <alignment horizontal="right" vertical="center"/>
    </xf>
    <xf numFmtId="4" fontId="51" fillId="35" borderId="9" applyNumberFormat="0" applyProtection="0">
      <alignment horizontal="right" vertical="center"/>
    </xf>
    <xf numFmtId="4" fontId="51" fillId="36" borderId="9" applyNumberFormat="0" applyProtection="0">
      <alignment horizontal="right" vertical="center"/>
    </xf>
    <xf numFmtId="4" fontId="51" fillId="37" borderId="9" applyNumberFormat="0" applyProtection="0">
      <alignment horizontal="right" vertical="center"/>
    </xf>
    <xf numFmtId="4" fontId="51" fillId="38" borderId="9" applyNumberFormat="0" applyProtection="0">
      <alignment horizontal="right" vertical="center"/>
    </xf>
    <xf numFmtId="4" fontId="51" fillId="39" borderId="9" applyNumberFormat="0" applyProtection="0">
      <alignment horizontal="right" vertical="center"/>
    </xf>
    <xf numFmtId="4" fontId="51" fillId="40" borderId="9" applyNumberFormat="0" applyProtection="0">
      <alignment horizontal="right" vertical="center"/>
    </xf>
    <xf numFmtId="4" fontId="51" fillId="41" borderId="9" applyNumberFormat="0" applyProtection="0">
      <alignment horizontal="right" vertical="center"/>
    </xf>
    <xf numFmtId="4" fontId="51" fillId="42" borderId="9" applyNumberFormat="0" applyProtection="0">
      <alignment horizontal="right" vertical="center"/>
    </xf>
    <xf numFmtId="4" fontId="53" fillId="43" borderId="9" applyNumberFormat="0" applyProtection="0">
      <alignment horizontal="left" vertical="center" indent="1"/>
    </xf>
    <xf numFmtId="4" fontId="51" fillId="44" borderId="15" applyNumberFormat="0" applyProtection="0">
      <alignment horizontal="left" vertical="center" indent="1"/>
    </xf>
    <xf numFmtId="4" fontId="54" fillId="45" borderId="0" applyNumberFormat="0" applyProtection="0">
      <alignment horizontal="left" vertical="center" indent="1"/>
    </xf>
    <xf numFmtId="4" fontId="54" fillId="45" borderId="0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4" fontId="55" fillId="44" borderId="9" applyNumberFormat="0" applyProtection="0">
      <alignment horizontal="left" vertical="center" indent="1"/>
    </xf>
    <xf numFmtId="4" fontId="55" fillId="44" borderId="9" applyNumberFormat="0" applyProtection="0">
      <alignment horizontal="left" vertical="center" indent="1"/>
    </xf>
    <xf numFmtId="4" fontId="55" fillId="46" borderId="9" applyNumberFormat="0" applyProtection="0">
      <alignment horizontal="left" vertical="center" indent="1"/>
    </xf>
    <xf numFmtId="4" fontId="55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11" fillId="0" borderId="0"/>
    <xf numFmtId="0" fontId="21" fillId="0" borderId="0"/>
    <xf numFmtId="4" fontId="51" fillId="49" borderId="9" applyNumberFormat="0" applyProtection="0">
      <alignment vertical="center"/>
    </xf>
    <xf numFmtId="4" fontId="52" fillId="49" borderId="9" applyNumberFormat="0" applyProtection="0">
      <alignment vertical="center"/>
    </xf>
    <xf numFmtId="4" fontId="51" fillId="49" borderId="9" applyNumberFormat="0" applyProtection="0">
      <alignment horizontal="left" vertical="center" indent="1"/>
    </xf>
    <xf numFmtId="4" fontId="51" fillId="49" borderId="9" applyNumberFormat="0" applyProtection="0">
      <alignment horizontal="left" vertical="center" indent="1"/>
    </xf>
    <xf numFmtId="4" fontId="51" fillId="44" borderId="9" applyNumberFormat="0" applyProtection="0">
      <alignment horizontal="right" vertical="center"/>
    </xf>
    <xf numFmtId="4" fontId="52" fillId="44" borderId="9" applyNumberFormat="0" applyProtection="0">
      <alignment horizontal="right" vertical="center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56" fillId="0" borderId="0"/>
    <xf numFmtId="0" fontId="56" fillId="0" borderId="0"/>
    <xf numFmtId="4" fontId="57" fillId="44" borderId="9" applyNumberFormat="0" applyProtection="0">
      <alignment horizontal="right" vertical="center"/>
    </xf>
    <xf numFmtId="0" fontId="13" fillId="0" borderId="0"/>
    <xf numFmtId="0" fontId="58" fillId="0" borderId="16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11" fillId="0" borderId="17" applyNumberFormat="0" applyFill="0" applyAlignment="0" applyProtection="0"/>
    <xf numFmtId="0" fontId="62" fillId="0" borderId="0" applyNumberFormat="0" applyFill="0" applyBorder="0" applyAlignment="0" applyProtection="0"/>
    <xf numFmtId="0" fontId="21" fillId="17" borderId="7" applyNumberFormat="0" applyFont="0" applyAlignment="0" applyProtection="0"/>
    <xf numFmtId="0" fontId="11" fillId="17" borderId="7" applyNumberFormat="0" applyFont="0" applyAlignment="0" applyProtection="0"/>
    <xf numFmtId="0" fontId="1" fillId="2" borderId="5" applyNumberFormat="0" applyFont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21" fillId="0" borderId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28" borderId="0" applyNumberFormat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3" fillId="0" borderId="1" xfId="2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 applyFill="1" applyBorder="1"/>
    <xf numFmtId="0" fontId="0" fillId="0" borderId="3" xfId="0" applyBorder="1"/>
    <xf numFmtId="0" fontId="0" fillId="0" borderId="0" xfId="0"/>
    <xf numFmtId="0" fontId="0" fillId="0" borderId="0" xfId="0"/>
    <xf numFmtId="0" fontId="0" fillId="0" borderId="0" xfId="0" applyBorder="1"/>
    <xf numFmtId="0" fontId="5" fillId="0" borderId="2" xfId="5" applyFont="1" applyFill="1" applyBorder="1" applyAlignment="1">
      <alignment horizontal="center" vertical="center"/>
    </xf>
    <xf numFmtId="4" fontId="6" fillId="0" borderId="0" xfId="6" applyNumberFormat="1" applyFont="1" applyFill="1" applyBorder="1"/>
    <xf numFmtId="165" fontId="6" fillId="0" borderId="0" xfId="6" applyNumberFormat="1" applyFont="1" applyFill="1" applyBorder="1"/>
    <xf numFmtId="4" fontId="6" fillId="0" borderId="1" xfId="6" applyNumberFormat="1" applyFont="1" applyFill="1" applyBorder="1"/>
    <xf numFmtId="165" fontId="6" fillId="0" borderId="1" xfId="6" applyNumberFormat="1" applyFont="1" applyFill="1" applyBorder="1"/>
    <xf numFmtId="165" fontId="0" fillId="0" borderId="0" xfId="0" applyNumberFormat="1" applyBorder="1"/>
    <xf numFmtId="165" fontId="0" fillId="0" borderId="1" xfId="0" applyNumberFormat="1" applyBorder="1"/>
    <xf numFmtId="165" fontId="0" fillId="0" borderId="0" xfId="0" applyNumberFormat="1"/>
    <xf numFmtId="0" fontId="0" fillId="0" borderId="0" xfId="0" applyNumberFormat="1"/>
    <xf numFmtId="0" fontId="0" fillId="0" borderId="2" xfId="0" applyBorder="1"/>
    <xf numFmtId="164" fontId="0" fillId="0" borderId="0" xfId="0" applyNumberFormat="1" applyBorder="1"/>
    <xf numFmtId="165" fontId="6" fillId="0" borderId="0" xfId="5" applyNumberFormat="1" applyFont="1" applyFill="1" applyBorder="1"/>
    <xf numFmtId="165" fontId="6" fillId="0" borderId="1" xfId="5" applyNumberFormat="1" applyFont="1" applyFill="1" applyBorder="1"/>
    <xf numFmtId="0" fontId="8" fillId="0" borderId="4" xfId="7" applyFont="1" applyBorder="1" applyAlignment="1">
      <alignment vertical="center"/>
    </xf>
    <xf numFmtId="0" fontId="9" fillId="0" borderId="4" xfId="7" applyFont="1" applyBorder="1" applyAlignment="1"/>
    <xf numFmtId="0" fontId="9" fillId="0" borderId="4" xfId="7" applyFont="1" applyBorder="1" applyAlignment="1">
      <alignment horizontal="left"/>
    </xf>
    <xf numFmtId="0" fontId="9" fillId="0" borderId="0" xfId="7" applyFont="1" applyBorder="1" applyAlignment="1">
      <alignment horizontal="left"/>
    </xf>
    <xf numFmtId="165" fontId="10" fillId="0" borderId="0" xfId="0" applyNumberFormat="1" applyFont="1" applyBorder="1"/>
    <xf numFmtId="0" fontId="9" fillId="0" borderId="0" xfId="7" applyFont="1" applyBorder="1" applyAlignment="1">
      <alignment vertical="center"/>
    </xf>
    <xf numFmtId="0" fontId="9" fillId="0" borderId="1" xfId="7" applyFont="1" applyFill="1" applyBorder="1" applyAlignment="1">
      <alignment horizontal="left"/>
    </xf>
    <xf numFmtId="165" fontId="5" fillId="0" borderId="0" xfId="6" applyNumberFormat="1" applyFont="1" applyFill="1" applyBorder="1"/>
    <xf numFmtId="0" fontId="3" fillId="0" borderId="0" xfId="2" applyFont="1" applyBorder="1" applyAlignment="1">
      <alignment vertical="center"/>
    </xf>
    <xf numFmtId="166" fontId="0" fillId="0" borderId="0" xfId="0" applyNumberFormat="1"/>
    <xf numFmtId="0" fontId="6" fillId="0" borderId="0" xfId="8" applyFont="1" applyFill="1" applyBorder="1" applyAlignment="1">
      <alignment horizontal="right" vertical="center"/>
    </xf>
    <xf numFmtId="164" fontId="0" fillId="0" borderId="0" xfId="3" applyNumberFormat="1" applyFont="1" applyBorder="1"/>
    <xf numFmtId="164" fontId="1" fillId="0" borderId="0" xfId="9" applyNumberFormat="1" applyFont="1" applyBorder="1"/>
    <xf numFmtId="0" fontId="2" fillId="0" borderId="0" xfId="2"/>
    <xf numFmtId="0" fontId="2" fillId="0" borderId="0" xfId="2" applyAlignment="1">
      <alignment wrapText="1"/>
    </xf>
    <xf numFmtId="3" fontId="2" fillId="0" borderId="0" xfId="2" applyNumberFormat="1"/>
    <xf numFmtId="3" fontId="2" fillId="0" borderId="0" xfId="2" applyNumberFormat="1" applyAlignment="1">
      <alignment wrapText="1"/>
    </xf>
    <xf numFmtId="164" fontId="0" fillId="0" borderId="0" xfId="4" applyNumberFormat="1" applyFont="1"/>
    <xf numFmtId="3" fontId="2" fillId="0" borderId="0" xfId="2" applyNumberFormat="1" applyFont="1"/>
    <xf numFmtId="0" fontId="2" fillId="0" borderId="0" xfId="2" applyAlignment="1">
      <alignment horizontal="center" vertical="center" wrapText="1"/>
    </xf>
    <xf numFmtId="0" fontId="12" fillId="0" borderId="0" xfId="2" applyFont="1"/>
    <xf numFmtId="0" fontId="0" fillId="50" borderId="0" xfId="0" applyFill="1" applyBorder="1"/>
    <xf numFmtId="4" fontId="55" fillId="50" borderId="0" xfId="0" applyNumberFormat="1" applyFont="1" applyFill="1" applyBorder="1" applyAlignment="1">
      <alignment horizontal="left" vertical="top" wrapText="1"/>
    </xf>
    <xf numFmtId="0" fontId="12" fillId="0" borderId="0" xfId="0" applyFont="1" applyBorder="1"/>
    <xf numFmtId="4" fontId="0" fillId="0" borderId="0" xfId="0" applyNumberFormat="1" applyFont="1" applyFill="1" applyBorder="1"/>
    <xf numFmtId="4" fontId="55" fillId="0" borderId="0" xfId="0" applyNumberFormat="1" applyFont="1" applyFill="1" applyBorder="1" applyAlignment="1">
      <alignment horizontal="left" vertical="top" wrapText="1"/>
    </xf>
    <xf numFmtId="183" fontId="2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center"/>
    </xf>
    <xf numFmtId="183" fontId="0" fillId="0" borderId="0" xfId="0" applyNumberFormat="1" applyFont="1" applyFill="1" applyBorder="1"/>
    <xf numFmtId="165" fontId="55" fillId="0" borderId="0" xfId="0" applyNumberFormat="1" applyFont="1" applyFill="1" applyBorder="1" applyAlignment="1">
      <alignment horizontal="right" vertical="top" wrapText="1"/>
    </xf>
    <xf numFmtId="0" fontId="5" fillId="0" borderId="2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/>
    <xf numFmtId="165" fontId="10" fillId="0" borderId="0" xfId="0" applyNumberFormat="1" applyFont="1"/>
  </cellXfs>
  <cellStyles count="388">
    <cellStyle name="_PERSONAL" xfId="10" xr:uid="{00000000-0005-0000-0000-000000000000}"/>
    <cellStyle name="_PERSONAL_1" xfId="11" xr:uid="{00000000-0005-0000-0000-000001000000}"/>
    <cellStyle name="_PERSONAL_1_dialKartaDziałkiczI (2)" xfId="12" xr:uid="{00000000-0005-0000-0000-000002000000}"/>
    <cellStyle name="_PERSONAL_1_dialTabelaIDSP (2)" xfId="13" xr:uid="{00000000-0005-0000-0000-000003000000}"/>
    <cellStyle name="_PERSONAL_1_dialTabelaIIAIWO (2)" xfId="14" xr:uid="{00000000-0005-0000-0000-000004000000}"/>
    <cellStyle name="_PERSONAL_1_EDUKACJA" xfId="15" xr:uid="{00000000-0005-0000-0000-000005000000}"/>
    <cellStyle name="_PERSONAL_1_Tabela wskaźników" xfId="16" xr:uid="{00000000-0005-0000-0000-000006000000}"/>
    <cellStyle name="_PERSONAL_1_Zeszyt3" xfId="17" xr:uid="{00000000-0005-0000-0000-000007000000}"/>
    <cellStyle name="20% - Accent1" xfId="18" xr:uid="{00000000-0005-0000-0000-000008000000}"/>
    <cellStyle name="20% - Accent2" xfId="19" xr:uid="{00000000-0005-0000-0000-000009000000}"/>
    <cellStyle name="20% - Accent3" xfId="20" xr:uid="{00000000-0005-0000-0000-00000A000000}"/>
    <cellStyle name="20% - Accent4" xfId="21" xr:uid="{00000000-0005-0000-0000-00000B000000}"/>
    <cellStyle name="20% - Accent5" xfId="22" xr:uid="{00000000-0005-0000-0000-00000C000000}"/>
    <cellStyle name="20% - Accent6" xfId="23" xr:uid="{00000000-0005-0000-0000-00000D000000}"/>
    <cellStyle name="20% - akcent 1 2" xfId="24" xr:uid="{00000000-0005-0000-0000-00000E000000}"/>
    <cellStyle name="20% - akcent 1 3" xfId="25" xr:uid="{00000000-0005-0000-0000-00000F000000}"/>
    <cellStyle name="20% - akcent 2 2" xfId="26" xr:uid="{00000000-0005-0000-0000-000010000000}"/>
    <cellStyle name="20% - akcent 2 3" xfId="27" xr:uid="{00000000-0005-0000-0000-000011000000}"/>
    <cellStyle name="20% - akcent 3 2" xfId="28" xr:uid="{00000000-0005-0000-0000-000012000000}"/>
    <cellStyle name="20% - akcent 3 3" xfId="29" xr:uid="{00000000-0005-0000-0000-000013000000}"/>
    <cellStyle name="20% - akcent 4 2" xfId="30" xr:uid="{00000000-0005-0000-0000-000014000000}"/>
    <cellStyle name="20% - akcent 4 3" xfId="31" xr:uid="{00000000-0005-0000-0000-000015000000}"/>
    <cellStyle name="20% - akcent 5 2" xfId="32" xr:uid="{00000000-0005-0000-0000-000016000000}"/>
    <cellStyle name="20% - akcent 5 3" xfId="33" xr:uid="{00000000-0005-0000-0000-000017000000}"/>
    <cellStyle name="20% - akcent 6 2" xfId="34" xr:uid="{00000000-0005-0000-0000-000018000000}"/>
    <cellStyle name="20% - akcent 6 3" xfId="35" xr:uid="{00000000-0005-0000-0000-000019000000}"/>
    <cellStyle name="40% - Accent1" xfId="36" xr:uid="{00000000-0005-0000-0000-00001A000000}"/>
    <cellStyle name="40% - Accent2" xfId="37" xr:uid="{00000000-0005-0000-0000-00001B000000}"/>
    <cellStyle name="40% - Accent3" xfId="38" xr:uid="{00000000-0005-0000-0000-00001C000000}"/>
    <cellStyle name="40% - Accent4" xfId="39" xr:uid="{00000000-0005-0000-0000-00001D000000}"/>
    <cellStyle name="40% - Accent5" xfId="40" xr:uid="{00000000-0005-0000-0000-00001E000000}"/>
    <cellStyle name="40% - Accent6" xfId="41" xr:uid="{00000000-0005-0000-0000-00001F000000}"/>
    <cellStyle name="40% - akcent 1 2" xfId="42" xr:uid="{00000000-0005-0000-0000-000020000000}"/>
    <cellStyle name="40% - akcent 1 3" xfId="43" xr:uid="{00000000-0005-0000-0000-000021000000}"/>
    <cellStyle name="40% - akcent 2 2" xfId="44" xr:uid="{00000000-0005-0000-0000-000022000000}"/>
    <cellStyle name="40% - akcent 2 3" xfId="45" xr:uid="{00000000-0005-0000-0000-000023000000}"/>
    <cellStyle name="40% - akcent 3 2" xfId="46" xr:uid="{00000000-0005-0000-0000-000024000000}"/>
    <cellStyle name="40% - akcent 3 3" xfId="47" xr:uid="{00000000-0005-0000-0000-000025000000}"/>
    <cellStyle name="40% - akcent 4 2" xfId="48" xr:uid="{00000000-0005-0000-0000-000026000000}"/>
    <cellStyle name="40% - akcent 4 3" xfId="49" xr:uid="{00000000-0005-0000-0000-000027000000}"/>
    <cellStyle name="40% - akcent 5 2" xfId="50" xr:uid="{00000000-0005-0000-0000-000028000000}"/>
    <cellStyle name="40% - akcent 5 3" xfId="51" xr:uid="{00000000-0005-0000-0000-000029000000}"/>
    <cellStyle name="40% - akcent 6 2" xfId="52" xr:uid="{00000000-0005-0000-0000-00002A000000}"/>
    <cellStyle name="40% - akcent 6 3" xfId="53" xr:uid="{00000000-0005-0000-0000-00002B000000}"/>
    <cellStyle name="60% - Accent1" xfId="54" xr:uid="{00000000-0005-0000-0000-00002C000000}"/>
    <cellStyle name="60% - Accent2" xfId="55" xr:uid="{00000000-0005-0000-0000-00002D000000}"/>
    <cellStyle name="60% - Accent3" xfId="56" xr:uid="{00000000-0005-0000-0000-00002E000000}"/>
    <cellStyle name="60% - Accent4" xfId="57" xr:uid="{00000000-0005-0000-0000-00002F000000}"/>
    <cellStyle name="60% - Accent5" xfId="58" xr:uid="{00000000-0005-0000-0000-000030000000}"/>
    <cellStyle name="60% - Accent6" xfId="59" xr:uid="{00000000-0005-0000-0000-000031000000}"/>
    <cellStyle name="60% - akcent 1 2" xfId="60" xr:uid="{00000000-0005-0000-0000-000032000000}"/>
    <cellStyle name="60% - akcent 2 2" xfId="61" xr:uid="{00000000-0005-0000-0000-000033000000}"/>
    <cellStyle name="60% - akcent 3 2" xfId="62" xr:uid="{00000000-0005-0000-0000-000034000000}"/>
    <cellStyle name="60% - akcent 4 2" xfId="63" xr:uid="{00000000-0005-0000-0000-000035000000}"/>
    <cellStyle name="60% - akcent 5 2" xfId="64" xr:uid="{00000000-0005-0000-0000-000036000000}"/>
    <cellStyle name="60% - akcent 6 2" xfId="65" xr:uid="{00000000-0005-0000-0000-000037000000}"/>
    <cellStyle name="Accent1" xfId="66" xr:uid="{00000000-0005-0000-0000-000038000000}"/>
    <cellStyle name="Accent2" xfId="67" xr:uid="{00000000-0005-0000-0000-000039000000}"/>
    <cellStyle name="Accent3" xfId="68" xr:uid="{00000000-0005-0000-0000-00003A000000}"/>
    <cellStyle name="Accent4" xfId="69" xr:uid="{00000000-0005-0000-0000-00003B000000}"/>
    <cellStyle name="Accent5" xfId="70" xr:uid="{00000000-0005-0000-0000-00003C000000}"/>
    <cellStyle name="Accent6" xfId="71" xr:uid="{00000000-0005-0000-0000-00003D000000}"/>
    <cellStyle name="Aewowy" xfId="72" xr:uid="{00000000-0005-0000-0000-00003E000000}"/>
    <cellStyle name="Aewowy1" xfId="73" xr:uid="{00000000-0005-0000-0000-00003F000000}"/>
    <cellStyle name="Aewowy2" xfId="74" xr:uid="{00000000-0005-0000-0000-000040000000}"/>
    <cellStyle name="Akcent 1 2" xfId="75" xr:uid="{00000000-0005-0000-0000-000041000000}"/>
    <cellStyle name="Akcent 2 2" xfId="76" xr:uid="{00000000-0005-0000-0000-000042000000}"/>
    <cellStyle name="Akcent 3 2" xfId="77" xr:uid="{00000000-0005-0000-0000-000043000000}"/>
    <cellStyle name="Akcent 4 2" xfId="78" xr:uid="{00000000-0005-0000-0000-000044000000}"/>
    <cellStyle name="Akcent 5 2" xfId="79" xr:uid="{00000000-0005-0000-0000-000045000000}"/>
    <cellStyle name="Akcent 6 2" xfId="80" xr:uid="{00000000-0005-0000-0000-000046000000}"/>
    <cellStyle name="Bad" xfId="81" xr:uid="{00000000-0005-0000-0000-000047000000}"/>
    <cellStyle name="Calculation" xfId="82" xr:uid="{00000000-0005-0000-0000-000048000000}"/>
    <cellStyle name="Check Cell" xfId="83" xr:uid="{00000000-0005-0000-0000-000049000000}"/>
    <cellStyle name="Comma" xfId="84" xr:uid="{00000000-0005-0000-0000-00004A000000}"/>
    <cellStyle name="Comma [0]_laroux" xfId="85" xr:uid="{00000000-0005-0000-0000-00004B000000}"/>
    <cellStyle name="Comma 2" xfId="86" xr:uid="{00000000-0005-0000-0000-00004C000000}"/>
    <cellStyle name="Comma 3" xfId="87" xr:uid="{00000000-0005-0000-0000-00004D000000}"/>
    <cellStyle name="Comma_laroux" xfId="88" xr:uid="{00000000-0005-0000-0000-00004E000000}"/>
    <cellStyle name="Comma0" xfId="89" xr:uid="{00000000-0005-0000-0000-00004F000000}"/>
    <cellStyle name="Comma0 2" xfId="90" xr:uid="{00000000-0005-0000-0000-000050000000}"/>
    <cellStyle name="Comma0 3" xfId="91" xr:uid="{00000000-0005-0000-0000-000051000000}"/>
    <cellStyle name="Currency" xfId="92" xr:uid="{00000000-0005-0000-0000-000052000000}"/>
    <cellStyle name="Currency [0]_laroux" xfId="93" xr:uid="{00000000-0005-0000-0000-000053000000}"/>
    <cellStyle name="Currency 2" xfId="94" xr:uid="{00000000-0005-0000-0000-000054000000}"/>
    <cellStyle name="Currency 3" xfId="95" xr:uid="{00000000-0005-0000-0000-000055000000}"/>
    <cellStyle name="Currency 3 2" xfId="96" xr:uid="{00000000-0005-0000-0000-000056000000}"/>
    <cellStyle name="Currency_laroux" xfId="97" xr:uid="{00000000-0005-0000-0000-000057000000}"/>
    <cellStyle name="Currency0" xfId="98" xr:uid="{00000000-0005-0000-0000-000058000000}"/>
    <cellStyle name="Currency0 2" xfId="99" xr:uid="{00000000-0005-0000-0000-000059000000}"/>
    <cellStyle name="Currency0 3" xfId="100" xr:uid="{00000000-0005-0000-0000-00005A000000}"/>
    <cellStyle name="Currency0 3 2" xfId="101" xr:uid="{00000000-0005-0000-0000-00005B000000}"/>
    <cellStyle name="Dane wejściowe 2" xfId="102" xr:uid="{00000000-0005-0000-0000-00005C000000}"/>
    <cellStyle name="Dane wyjściowe 2" xfId="103" xr:uid="{00000000-0005-0000-0000-00005D000000}"/>
    <cellStyle name="Date" xfId="104" xr:uid="{00000000-0005-0000-0000-00005E000000}"/>
    <cellStyle name="Date 2" xfId="105" xr:uid="{00000000-0005-0000-0000-00005F000000}"/>
    <cellStyle name="Date 3" xfId="106" xr:uid="{00000000-0005-0000-0000-000060000000}"/>
    <cellStyle name="Dobre 2" xfId="107" xr:uid="{00000000-0005-0000-0000-000061000000}"/>
    <cellStyle name="Dziesiętny 10" xfId="108" xr:uid="{00000000-0005-0000-0000-000062000000}"/>
    <cellStyle name="Dziesiętny 11" xfId="109" xr:uid="{00000000-0005-0000-0000-000063000000}"/>
    <cellStyle name="Dziesiętny 12" xfId="110" xr:uid="{00000000-0005-0000-0000-000064000000}"/>
    <cellStyle name="Dziesiętny 13" xfId="111" xr:uid="{00000000-0005-0000-0000-000065000000}"/>
    <cellStyle name="Dziesiętny 2" xfId="112" xr:uid="{00000000-0005-0000-0000-000066000000}"/>
    <cellStyle name="Dziesiętny 2 2" xfId="113" xr:uid="{00000000-0005-0000-0000-000067000000}"/>
    <cellStyle name="Dziesiętny 2 3" xfId="114" xr:uid="{00000000-0005-0000-0000-000068000000}"/>
    <cellStyle name="Dziesiętny 2 4" xfId="115" xr:uid="{00000000-0005-0000-0000-000069000000}"/>
    <cellStyle name="Dziesiętny 3" xfId="116" xr:uid="{00000000-0005-0000-0000-00006A000000}"/>
    <cellStyle name="Dziesiętny 3 2" xfId="117" xr:uid="{00000000-0005-0000-0000-00006B000000}"/>
    <cellStyle name="Dziesiętny 4" xfId="118" xr:uid="{00000000-0005-0000-0000-00006C000000}"/>
    <cellStyle name="Dziesiętny 5" xfId="119" xr:uid="{00000000-0005-0000-0000-00006D000000}"/>
    <cellStyle name="Dziesiętny 6" xfId="120" xr:uid="{00000000-0005-0000-0000-00006E000000}"/>
    <cellStyle name="Dziesiętny 7" xfId="121" xr:uid="{00000000-0005-0000-0000-00006F000000}"/>
    <cellStyle name="Dziesiętny 8" xfId="122" xr:uid="{00000000-0005-0000-0000-000070000000}"/>
    <cellStyle name="Dziesiętny 8 2" xfId="123" xr:uid="{00000000-0005-0000-0000-000071000000}"/>
    <cellStyle name="Dziesiętny 9" xfId="124" xr:uid="{00000000-0005-0000-0000-000072000000}"/>
    <cellStyle name="Ewowy1" xfId="125" xr:uid="{00000000-0005-0000-0000-000073000000}"/>
    <cellStyle name="Explanatory Text" xfId="126" xr:uid="{00000000-0005-0000-0000-000074000000}"/>
    <cellStyle name="Fixed" xfId="127" xr:uid="{00000000-0005-0000-0000-000075000000}"/>
    <cellStyle name="Fixed 2" xfId="128" xr:uid="{00000000-0005-0000-0000-000076000000}"/>
    <cellStyle name="Fixed 3" xfId="129" xr:uid="{00000000-0005-0000-0000-000077000000}"/>
    <cellStyle name="Format_Wartość" xfId="130" xr:uid="{00000000-0005-0000-0000-000078000000}"/>
    <cellStyle name="Good" xfId="131" xr:uid="{00000000-0005-0000-0000-000079000000}"/>
    <cellStyle name="Heading 1" xfId="132" xr:uid="{00000000-0005-0000-0000-00007A000000}"/>
    <cellStyle name="Heading 1 2" xfId="133" xr:uid="{00000000-0005-0000-0000-00007B000000}"/>
    <cellStyle name="Heading 2" xfId="134" xr:uid="{00000000-0005-0000-0000-00007C000000}"/>
    <cellStyle name="Heading 2 2" xfId="135" xr:uid="{00000000-0005-0000-0000-00007D000000}"/>
    <cellStyle name="Heading 3" xfId="136" xr:uid="{00000000-0005-0000-0000-00007E000000}"/>
    <cellStyle name="Heading 4" xfId="137" xr:uid="{00000000-0005-0000-0000-00007F000000}"/>
    <cellStyle name="Hiper³¹cze" xfId="138" xr:uid="{00000000-0005-0000-0000-000080000000}"/>
    <cellStyle name="Hiperłącze 2" xfId="139" xr:uid="{00000000-0005-0000-0000-000081000000}"/>
    <cellStyle name="Input" xfId="140" xr:uid="{00000000-0005-0000-0000-000082000000}"/>
    <cellStyle name="Komórka połączona 2" xfId="141" xr:uid="{00000000-0005-0000-0000-000083000000}"/>
    <cellStyle name="Komórka zaznaczona 2" xfId="142" xr:uid="{00000000-0005-0000-0000-000084000000}"/>
    <cellStyle name="Linked Cell" xfId="143" xr:uid="{00000000-0005-0000-0000-000085000000}"/>
    <cellStyle name="Nagłówek 1 2" xfId="144" xr:uid="{00000000-0005-0000-0000-000086000000}"/>
    <cellStyle name="Nagłówek 2 2" xfId="145" xr:uid="{00000000-0005-0000-0000-000087000000}"/>
    <cellStyle name="Nagłówek 3 2" xfId="146" xr:uid="{00000000-0005-0000-0000-000088000000}"/>
    <cellStyle name="Nagłówek 4 2" xfId="147" xr:uid="{00000000-0005-0000-0000-000089000000}"/>
    <cellStyle name="Neutral" xfId="148" xr:uid="{00000000-0005-0000-0000-00008A000000}"/>
    <cellStyle name="Neutralne 2" xfId="149" xr:uid="{00000000-0005-0000-0000-00008B000000}"/>
    <cellStyle name="normal" xfId="150" xr:uid="{00000000-0005-0000-0000-00008C000000}"/>
    <cellStyle name="normal 2" xfId="151" xr:uid="{00000000-0005-0000-0000-00008D000000}"/>
    <cellStyle name="normal 3" xfId="152" xr:uid="{00000000-0005-0000-0000-00008E000000}"/>
    <cellStyle name="Normal_RAPORTY _SAP FI uaktualnione 3.10.2007r.part2" xfId="153" xr:uid="{00000000-0005-0000-0000-00008F000000}"/>
    <cellStyle name="normální_laroux" xfId="154" xr:uid="{00000000-0005-0000-0000-000090000000}"/>
    <cellStyle name="Normalny" xfId="0" builtinId="0"/>
    <cellStyle name="Normalny 10" xfId="155" xr:uid="{00000000-0005-0000-0000-000092000000}"/>
    <cellStyle name="Normalny 11" xfId="156" xr:uid="{00000000-0005-0000-0000-000093000000}"/>
    <cellStyle name="Normalny 12" xfId="157" xr:uid="{00000000-0005-0000-0000-000094000000}"/>
    <cellStyle name="Normalny 13" xfId="158" xr:uid="{00000000-0005-0000-0000-000095000000}"/>
    <cellStyle name="Normalny 14" xfId="159" xr:uid="{00000000-0005-0000-0000-000096000000}"/>
    <cellStyle name="Normalny 14 2" xfId="160" xr:uid="{00000000-0005-0000-0000-000097000000}"/>
    <cellStyle name="Normalny 15" xfId="161" xr:uid="{00000000-0005-0000-0000-000098000000}"/>
    <cellStyle name="Normalny 16" xfId="162" xr:uid="{00000000-0005-0000-0000-000099000000}"/>
    <cellStyle name="Normalny 17" xfId="163" xr:uid="{00000000-0005-0000-0000-00009A000000}"/>
    <cellStyle name="Normalny 18" xfId="164" xr:uid="{00000000-0005-0000-0000-00009B000000}"/>
    <cellStyle name="Normalny 2" xfId="2" xr:uid="{00000000-0005-0000-0000-00009C000000}"/>
    <cellStyle name="Normalny 2 2" xfId="165" xr:uid="{00000000-0005-0000-0000-00009D000000}"/>
    <cellStyle name="Normalny 2 2 2" xfId="166" xr:uid="{00000000-0005-0000-0000-00009E000000}"/>
    <cellStyle name="Normalny 2 2 3" xfId="167" xr:uid="{00000000-0005-0000-0000-00009F000000}"/>
    <cellStyle name="Normalny 2 3" xfId="168" xr:uid="{00000000-0005-0000-0000-0000A0000000}"/>
    <cellStyle name="Normalny 2 3 2" xfId="169" xr:uid="{00000000-0005-0000-0000-0000A1000000}"/>
    <cellStyle name="Normalny 2 4" xfId="170" xr:uid="{00000000-0005-0000-0000-0000A2000000}"/>
    <cellStyle name="Normalny 2 5" xfId="171" xr:uid="{00000000-0005-0000-0000-0000A3000000}"/>
    <cellStyle name="Normalny 3" xfId="5" xr:uid="{00000000-0005-0000-0000-0000A4000000}"/>
    <cellStyle name="Normalny 3 2" xfId="8" xr:uid="{00000000-0005-0000-0000-0000A5000000}"/>
    <cellStyle name="Normalny 3 2 2" xfId="172" xr:uid="{00000000-0005-0000-0000-0000A6000000}"/>
    <cellStyle name="Normalny 3 3" xfId="173" xr:uid="{00000000-0005-0000-0000-0000A7000000}"/>
    <cellStyle name="Normalny 3 4" xfId="174" xr:uid="{00000000-0005-0000-0000-0000A8000000}"/>
    <cellStyle name="Normalny 3 5" xfId="175" xr:uid="{00000000-0005-0000-0000-0000A9000000}"/>
    <cellStyle name="Normalny 3 6" xfId="176" xr:uid="{00000000-0005-0000-0000-0000AA000000}"/>
    <cellStyle name="Normalny 4" xfId="177" xr:uid="{00000000-0005-0000-0000-0000AB000000}"/>
    <cellStyle name="Normalny 4 2" xfId="178" xr:uid="{00000000-0005-0000-0000-0000AC000000}"/>
    <cellStyle name="Normalny 4 3" xfId="179" xr:uid="{00000000-0005-0000-0000-0000AD000000}"/>
    <cellStyle name="Normalny 4 4" xfId="180" xr:uid="{00000000-0005-0000-0000-0000AE000000}"/>
    <cellStyle name="Normalny 5" xfId="181" xr:uid="{00000000-0005-0000-0000-0000AF000000}"/>
    <cellStyle name="Normalny 5 2" xfId="182" xr:uid="{00000000-0005-0000-0000-0000B0000000}"/>
    <cellStyle name="Normalny 5 3" xfId="183" xr:uid="{00000000-0005-0000-0000-0000B1000000}"/>
    <cellStyle name="Normalny 6" xfId="184" xr:uid="{00000000-0005-0000-0000-0000B2000000}"/>
    <cellStyle name="Normalny 6 2" xfId="185" xr:uid="{00000000-0005-0000-0000-0000B3000000}"/>
    <cellStyle name="Normalny 6 2 2" xfId="186" xr:uid="{00000000-0005-0000-0000-0000B4000000}"/>
    <cellStyle name="Normalny 6 3" xfId="187" xr:uid="{00000000-0005-0000-0000-0000B5000000}"/>
    <cellStyle name="Normalny 6 4" xfId="188" xr:uid="{00000000-0005-0000-0000-0000B6000000}"/>
    <cellStyle name="Normalny 7" xfId="189" xr:uid="{00000000-0005-0000-0000-0000B7000000}"/>
    <cellStyle name="Normalny 7 2" xfId="190" xr:uid="{00000000-0005-0000-0000-0000B8000000}"/>
    <cellStyle name="Normalny 8" xfId="191" xr:uid="{00000000-0005-0000-0000-0000B9000000}"/>
    <cellStyle name="Normalny 9" xfId="192" xr:uid="{00000000-0005-0000-0000-0000BA000000}"/>
    <cellStyle name="Normalny_Sheet1" xfId="7" xr:uid="{00000000-0005-0000-0000-0000BB000000}"/>
    <cellStyle name="Note" xfId="193" xr:uid="{00000000-0005-0000-0000-0000BC000000}"/>
    <cellStyle name="Obliczenia 2" xfId="194" xr:uid="{00000000-0005-0000-0000-0000BD000000}"/>
    <cellStyle name="Output" xfId="195" xr:uid="{00000000-0005-0000-0000-0000BE000000}"/>
    <cellStyle name="Percent" xfId="196" xr:uid="{00000000-0005-0000-0000-0000BF000000}"/>
    <cellStyle name="Percent 2" xfId="197" xr:uid="{00000000-0005-0000-0000-0000C0000000}"/>
    <cellStyle name="Percent 3" xfId="198" xr:uid="{00000000-0005-0000-0000-0000C1000000}"/>
    <cellStyle name="Procentowy" xfId="1" builtinId="5"/>
    <cellStyle name="Procentowy 10" xfId="199" xr:uid="{00000000-0005-0000-0000-0000C3000000}"/>
    <cellStyle name="Procentowy 11" xfId="200" xr:uid="{00000000-0005-0000-0000-0000C4000000}"/>
    <cellStyle name="Procentowy 12" xfId="201" xr:uid="{00000000-0005-0000-0000-0000C5000000}"/>
    <cellStyle name="Procentowy 13" xfId="202" xr:uid="{00000000-0005-0000-0000-0000C6000000}"/>
    <cellStyle name="Procentowy 2" xfId="4" xr:uid="{00000000-0005-0000-0000-0000C7000000}"/>
    <cellStyle name="Procentowy 2 2" xfId="203" xr:uid="{00000000-0005-0000-0000-0000C8000000}"/>
    <cellStyle name="Procentowy 2 2 2" xfId="3" xr:uid="{00000000-0005-0000-0000-0000C9000000}"/>
    <cellStyle name="Procentowy 2 2 2 2" xfId="204" xr:uid="{00000000-0005-0000-0000-0000CA000000}"/>
    <cellStyle name="Procentowy 2 3" xfId="205" xr:uid="{00000000-0005-0000-0000-0000CB000000}"/>
    <cellStyle name="Procentowy 2 4" xfId="206" xr:uid="{00000000-0005-0000-0000-0000CC000000}"/>
    <cellStyle name="Procentowy 2 5" xfId="207" xr:uid="{00000000-0005-0000-0000-0000CD000000}"/>
    <cellStyle name="Procentowy 2 6" xfId="9" xr:uid="{00000000-0005-0000-0000-0000CE000000}"/>
    <cellStyle name="Procentowy 3" xfId="6" xr:uid="{00000000-0005-0000-0000-0000CF000000}"/>
    <cellStyle name="Procentowy 3 2" xfId="208" xr:uid="{00000000-0005-0000-0000-0000D0000000}"/>
    <cellStyle name="Procentowy 3 3" xfId="209" xr:uid="{00000000-0005-0000-0000-0000D1000000}"/>
    <cellStyle name="Procentowy 3 4" xfId="210" xr:uid="{00000000-0005-0000-0000-0000D2000000}"/>
    <cellStyle name="Procentowy 3 5" xfId="211" xr:uid="{00000000-0005-0000-0000-0000D3000000}"/>
    <cellStyle name="Procentowy 4" xfId="212" xr:uid="{00000000-0005-0000-0000-0000D4000000}"/>
    <cellStyle name="Procentowy 4 2" xfId="213" xr:uid="{00000000-0005-0000-0000-0000D5000000}"/>
    <cellStyle name="Procentowy 5" xfId="214" xr:uid="{00000000-0005-0000-0000-0000D6000000}"/>
    <cellStyle name="Procentowy 5 2" xfId="215" xr:uid="{00000000-0005-0000-0000-0000D7000000}"/>
    <cellStyle name="Procentowy 6" xfId="216" xr:uid="{00000000-0005-0000-0000-0000D8000000}"/>
    <cellStyle name="Procentowy 7" xfId="217" xr:uid="{00000000-0005-0000-0000-0000D9000000}"/>
    <cellStyle name="Procentowy 8" xfId="218" xr:uid="{00000000-0005-0000-0000-0000DA000000}"/>
    <cellStyle name="Procentowy 9" xfId="219" xr:uid="{00000000-0005-0000-0000-0000DB000000}"/>
    <cellStyle name="SAPBEXaggData" xfId="220" xr:uid="{00000000-0005-0000-0000-0000DC000000}"/>
    <cellStyle name="SAPBEXaggDataEmph" xfId="221" xr:uid="{00000000-0005-0000-0000-0000DD000000}"/>
    <cellStyle name="SAPBEXaggItem" xfId="222" xr:uid="{00000000-0005-0000-0000-0000DE000000}"/>
    <cellStyle name="SAPBEXaggItemX" xfId="223" xr:uid="{00000000-0005-0000-0000-0000DF000000}"/>
    <cellStyle name="SAPBEXchaText" xfId="224" xr:uid="{00000000-0005-0000-0000-0000E0000000}"/>
    <cellStyle name="SAPBEXchaText 2" xfId="225" xr:uid="{00000000-0005-0000-0000-0000E1000000}"/>
    <cellStyle name="SAPBEXexcBad7" xfId="226" xr:uid="{00000000-0005-0000-0000-0000E2000000}"/>
    <cellStyle name="SAPBEXexcBad8" xfId="227" xr:uid="{00000000-0005-0000-0000-0000E3000000}"/>
    <cellStyle name="SAPBEXexcBad9" xfId="228" xr:uid="{00000000-0005-0000-0000-0000E4000000}"/>
    <cellStyle name="SAPBEXexcCritical4" xfId="229" xr:uid="{00000000-0005-0000-0000-0000E5000000}"/>
    <cellStyle name="SAPBEXexcCritical5" xfId="230" xr:uid="{00000000-0005-0000-0000-0000E6000000}"/>
    <cellStyle name="SAPBEXexcCritical6" xfId="231" xr:uid="{00000000-0005-0000-0000-0000E7000000}"/>
    <cellStyle name="SAPBEXexcGood1" xfId="232" xr:uid="{00000000-0005-0000-0000-0000E8000000}"/>
    <cellStyle name="SAPBEXexcGood2" xfId="233" xr:uid="{00000000-0005-0000-0000-0000E9000000}"/>
    <cellStyle name="SAPBEXexcGood3" xfId="234" xr:uid="{00000000-0005-0000-0000-0000EA000000}"/>
    <cellStyle name="SAPBEXfilterDrill" xfId="235" xr:uid="{00000000-0005-0000-0000-0000EB000000}"/>
    <cellStyle name="SAPBEXfilterItem" xfId="236" xr:uid="{00000000-0005-0000-0000-0000EC000000}"/>
    <cellStyle name="SAPBEXfilterText" xfId="237" xr:uid="{00000000-0005-0000-0000-0000ED000000}"/>
    <cellStyle name="SAPBEXfilterText 2" xfId="238" xr:uid="{00000000-0005-0000-0000-0000EE000000}"/>
    <cellStyle name="SAPBEXformats" xfId="239" xr:uid="{00000000-0005-0000-0000-0000EF000000}"/>
    <cellStyle name="SAPBEXformats 2" xfId="240" xr:uid="{00000000-0005-0000-0000-0000F0000000}"/>
    <cellStyle name="SAPBEXheaderItem" xfId="241" xr:uid="{00000000-0005-0000-0000-0000F1000000}"/>
    <cellStyle name="SAPBEXheaderItem 2" xfId="242" xr:uid="{00000000-0005-0000-0000-0000F2000000}"/>
    <cellStyle name="SAPBEXheaderText" xfId="243" xr:uid="{00000000-0005-0000-0000-0000F3000000}"/>
    <cellStyle name="SAPBEXheaderText 2" xfId="244" xr:uid="{00000000-0005-0000-0000-0000F4000000}"/>
    <cellStyle name="SAPBEXHLevel0" xfId="245" xr:uid="{00000000-0005-0000-0000-0000F5000000}"/>
    <cellStyle name="SAPBEXHLevel0 2" xfId="246" xr:uid="{00000000-0005-0000-0000-0000F6000000}"/>
    <cellStyle name="SAPBEXHLevel0X" xfId="247" xr:uid="{00000000-0005-0000-0000-0000F7000000}"/>
    <cellStyle name="SAPBEXHLevel0X 2" xfId="248" xr:uid="{00000000-0005-0000-0000-0000F8000000}"/>
    <cellStyle name="SAPBEXHLevel1" xfId="249" xr:uid="{00000000-0005-0000-0000-0000F9000000}"/>
    <cellStyle name="SAPBEXHLevel1 2" xfId="250" xr:uid="{00000000-0005-0000-0000-0000FA000000}"/>
    <cellStyle name="SAPBEXHLevel1X" xfId="251" xr:uid="{00000000-0005-0000-0000-0000FB000000}"/>
    <cellStyle name="SAPBEXHLevel1X 2" xfId="252" xr:uid="{00000000-0005-0000-0000-0000FC000000}"/>
    <cellStyle name="SAPBEXHLevel2" xfId="253" xr:uid="{00000000-0005-0000-0000-0000FD000000}"/>
    <cellStyle name="SAPBEXHLevel2 2" xfId="254" xr:uid="{00000000-0005-0000-0000-0000FE000000}"/>
    <cellStyle name="SAPBEXHLevel2X" xfId="255" xr:uid="{00000000-0005-0000-0000-0000FF000000}"/>
    <cellStyle name="SAPBEXHLevel2X 2" xfId="256" xr:uid="{00000000-0005-0000-0000-000000010000}"/>
    <cellStyle name="SAPBEXHLevel3" xfId="257" xr:uid="{00000000-0005-0000-0000-000001010000}"/>
    <cellStyle name="SAPBEXHLevel3 2" xfId="258" xr:uid="{00000000-0005-0000-0000-000002010000}"/>
    <cellStyle name="SAPBEXHLevel3X" xfId="259" xr:uid="{00000000-0005-0000-0000-000003010000}"/>
    <cellStyle name="SAPBEXHLevel3X 2" xfId="260" xr:uid="{00000000-0005-0000-0000-000004010000}"/>
    <cellStyle name="SAPBEXinputData" xfId="261" xr:uid="{00000000-0005-0000-0000-000005010000}"/>
    <cellStyle name="SAPBEXinputData 2" xfId="262" xr:uid="{00000000-0005-0000-0000-000006010000}"/>
    <cellStyle name="SAPBEXresData" xfId="263" xr:uid="{00000000-0005-0000-0000-000007010000}"/>
    <cellStyle name="SAPBEXresDataEmph" xfId="264" xr:uid="{00000000-0005-0000-0000-000008010000}"/>
    <cellStyle name="SAPBEXresItem" xfId="265" xr:uid="{00000000-0005-0000-0000-000009010000}"/>
    <cellStyle name="SAPBEXresItemX" xfId="266" xr:uid="{00000000-0005-0000-0000-00000A010000}"/>
    <cellStyle name="SAPBEXstdData" xfId="267" xr:uid="{00000000-0005-0000-0000-00000B010000}"/>
    <cellStyle name="SAPBEXstdDataEmph" xfId="268" xr:uid="{00000000-0005-0000-0000-00000C010000}"/>
    <cellStyle name="SAPBEXstdItem" xfId="269" xr:uid="{00000000-0005-0000-0000-00000D010000}"/>
    <cellStyle name="SAPBEXstdItem 2" xfId="270" xr:uid="{00000000-0005-0000-0000-00000E010000}"/>
    <cellStyle name="SAPBEXstdItem 2 2" xfId="271" xr:uid="{00000000-0005-0000-0000-00000F010000}"/>
    <cellStyle name="SAPBEXstdItem 3" xfId="272" xr:uid="{00000000-0005-0000-0000-000010010000}"/>
    <cellStyle name="SAPBEXstdItem 4" xfId="273" xr:uid="{00000000-0005-0000-0000-000011010000}"/>
    <cellStyle name="SAPBEXstdItem 4 2" xfId="274" xr:uid="{00000000-0005-0000-0000-000012010000}"/>
    <cellStyle name="SAPBEXstdItem 5" xfId="275" xr:uid="{00000000-0005-0000-0000-000013010000}"/>
    <cellStyle name="SAPBEXstdItem 5 2" xfId="276" xr:uid="{00000000-0005-0000-0000-000014010000}"/>
    <cellStyle name="SAPBEXstdItem 6" xfId="277" xr:uid="{00000000-0005-0000-0000-000015010000}"/>
    <cellStyle name="SAPBEXstdItem 6 2" xfId="278" xr:uid="{00000000-0005-0000-0000-000016010000}"/>
    <cellStyle name="SAPBEXstdItem 7" xfId="279" xr:uid="{00000000-0005-0000-0000-000017010000}"/>
    <cellStyle name="SAPBEXstdItem 7 2" xfId="280" xr:uid="{00000000-0005-0000-0000-000018010000}"/>
    <cellStyle name="SAPBEXstdItem 8" xfId="281" xr:uid="{00000000-0005-0000-0000-000019010000}"/>
    <cellStyle name="SAPBEXstdItem 8 2" xfId="282" xr:uid="{00000000-0005-0000-0000-00001A010000}"/>
    <cellStyle name="SAPBEXstdItemX" xfId="283" xr:uid="{00000000-0005-0000-0000-00001B010000}"/>
    <cellStyle name="SAPBEXstdItemX 2" xfId="284" xr:uid="{00000000-0005-0000-0000-00001C010000}"/>
    <cellStyle name="SAPBEXtitle" xfId="285" xr:uid="{00000000-0005-0000-0000-00001D010000}"/>
    <cellStyle name="SAPBEXtitle 2" xfId="286" xr:uid="{00000000-0005-0000-0000-00001E010000}"/>
    <cellStyle name="SAPBEXundefined" xfId="287" xr:uid="{00000000-0005-0000-0000-00001F010000}"/>
    <cellStyle name="Styl 1" xfId="288" xr:uid="{00000000-0005-0000-0000-000020010000}"/>
    <cellStyle name="Suma 2" xfId="289" xr:uid="{00000000-0005-0000-0000-000021010000}"/>
    <cellStyle name="Tekst objaśnienia 2" xfId="290" xr:uid="{00000000-0005-0000-0000-000022010000}"/>
    <cellStyle name="Tekst ostrzeżenia 2" xfId="291" xr:uid="{00000000-0005-0000-0000-000023010000}"/>
    <cellStyle name="Title" xfId="292" xr:uid="{00000000-0005-0000-0000-000024010000}"/>
    <cellStyle name="Total" xfId="293" xr:uid="{00000000-0005-0000-0000-000025010000}"/>
    <cellStyle name="Total 2" xfId="294" xr:uid="{00000000-0005-0000-0000-000026010000}"/>
    <cellStyle name="Total 3" xfId="295" xr:uid="{00000000-0005-0000-0000-000027010000}"/>
    <cellStyle name="Tytuł 2" xfId="296" xr:uid="{00000000-0005-0000-0000-000028010000}"/>
    <cellStyle name="Uwaga 2" xfId="297" xr:uid="{00000000-0005-0000-0000-000029010000}"/>
    <cellStyle name="Uwaga 2 2" xfId="298" xr:uid="{00000000-0005-0000-0000-00002A010000}"/>
    <cellStyle name="Uwaga 3" xfId="299" xr:uid="{00000000-0005-0000-0000-00002B010000}"/>
    <cellStyle name="Währung" xfId="300" xr:uid="{00000000-0005-0000-0000-00002C010000}"/>
    <cellStyle name="Währung 2" xfId="301" xr:uid="{00000000-0005-0000-0000-00002D010000}"/>
    <cellStyle name="Walutowy 10" xfId="302" xr:uid="{00000000-0005-0000-0000-00002E010000}"/>
    <cellStyle name="Walutowy 10 2" xfId="303" xr:uid="{00000000-0005-0000-0000-00002F010000}"/>
    <cellStyle name="Walutowy 11" xfId="304" xr:uid="{00000000-0005-0000-0000-000030010000}"/>
    <cellStyle name="Walutowy 11 2" xfId="305" xr:uid="{00000000-0005-0000-0000-000031010000}"/>
    <cellStyle name="Walutowy 12" xfId="306" xr:uid="{00000000-0005-0000-0000-000032010000}"/>
    <cellStyle name="Walutowy 12 2" xfId="307" xr:uid="{00000000-0005-0000-0000-000033010000}"/>
    <cellStyle name="Walutowy 13" xfId="308" xr:uid="{00000000-0005-0000-0000-000034010000}"/>
    <cellStyle name="Walutowy 14" xfId="309" xr:uid="{00000000-0005-0000-0000-000035010000}"/>
    <cellStyle name="Walutowy 15" xfId="310" xr:uid="{00000000-0005-0000-0000-000036010000}"/>
    <cellStyle name="Walutowy 16" xfId="311" xr:uid="{00000000-0005-0000-0000-000037010000}"/>
    <cellStyle name="Walutowy 17" xfId="312" xr:uid="{00000000-0005-0000-0000-000038010000}"/>
    <cellStyle name="Walutowy 18" xfId="313" xr:uid="{00000000-0005-0000-0000-000039010000}"/>
    <cellStyle name="Walutowy 19" xfId="314" xr:uid="{00000000-0005-0000-0000-00003A010000}"/>
    <cellStyle name="Walutowy 2" xfId="315" xr:uid="{00000000-0005-0000-0000-00003B010000}"/>
    <cellStyle name="Walutowy 2 10" xfId="316" xr:uid="{00000000-0005-0000-0000-00003C010000}"/>
    <cellStyle name="Walutowy 2 11" xfId="317" xr:uid="{00000000-0005-0000-0000-00003D010000}"/>
    <cellStyle name="Walutowy 2 12" xfId="318" xr:uid="{00000000-0005-0000-0000-00003E010000}"/>
    <cellStyle name="Walutowy 2 13" xfId="319" xr:uid="{00000000-0005-0000-0000-00003F010000}"/>
    <cellStyle name="Walutowy 2 14" xfId="320" xr:uid="{00000000-0005-0000-0000-000040010000}"/>
    <cellStyle name="Walutowy 2 15" xfId="321" xr:uid="{00000000-0005-0000-0000-000041010000}"/>
    <cellStyle name="Walutowy 2 16" xfId="322" xr:uid="{00000000-0005-0000-0000-000042010000}"/>
    <cellStyle name="Walutowy 2 16 2" xfId="323" xr:uid="{00000000-0005-0000-0000-000043010000}"/>
    <cellStyle name="Walutowy 2 17" xfId="324" xr:uid="{00000000-0005-0000-0000-000044010000}"/>
    <cellStyle name="Walutowy 2 2" xfId="325" xr:uid="{00000000-0005-0000-0000-000045010000}"/>
    <cellStyle name="Walutowy 2 2 2" xfId="326" xr:uid="{00000000-0005-0000-0000-000046010000}"/>
    <cellStyle name="Walutowy 2 2 2 2" xfId="327" xr:uid="{00000000-0005-0000-0000-000047010000}"/>
    <cellStyle name="Walutowy 2 2 3" xfId="328" xr:uid="{00000000-0005-0000-0000-000048010000}"/>
    <cellStyle name="Walutowy 2 2 3 2" xfId="329" xr:uid="{00000000-0005-0000-0000-000049010000}"/>
    <cellStyle name="Walutowy 2 3" xfId="330" xr:uid="{00000000-0005-0000-0000-00004A010000}"/>
    <cellStyle name="Walutowy 2 3 2" xfId="331" xr:uid="{00000000-0005-0000-0000-00004B010000}"/>
    <cellStyle name="Walutowy 2 3 3" xfId="332" xr:uid="{00000000-0005-0000-0000-00004C010000}"/>
    <cellStyle name="Walutowy 2 4" xfId="333" xr:uid="{00000000-0005-0000-0000-00004D010000}"/>
    <cellStyle name="Walutowy 2 4 2" xfId="334" xr:uid="{00000000-0005-0000-0000-00004E010000}"/>
    <cellStyle name="Walutowy 2 4 3" xfId="335" xr:uid="{00000000-0005-0000-0000-00004F010000}"/>
    <cellStyle name="Walutowy 2 5" xfId="336" xr:uid="{00000000-0005-0000-0000-000050010000}"/>
    <cellStyle name="Walutowy 2 5 2" xfId="337" xr:uid="{00000000-0005-0000-0000-000051010000}"/>
    <cellStyle name="Walutowy 2 5 3" xfId="338" xr:uid="{00000000-0005-0000-0000-000052010000}"/>
    <cellStyle name="Walutowy 2 6" xfId="339" xr:uid="{00000000-0005-0000-0000-000053010000}"/>
    <cellStyle name="Walutowy 2 6 2" xfId="340" xr:uid="{00000000-0005-0000-0000-000054010000}"/>
    <cellStyle name="Walutowy 2 6 3" xfId="341" xr:uid="{00000000-0005-0000-0000-000055010000}"/>
    <cellStyle name="Walutowy 2 7" xfId="342" xr:uid="{00000000-0005-0000-0000-000056010000}"/>
    <cellStyle name="Walutowy 2 8" xfId="343" xr:uid="{00000000-0005-0000-0000-000057010000}"/>
    <cellStyle name="Walutowy 2 9" xfId="344" xr:uid="{00000000-0005-0000-0000-000058010000}"/>
    <cellStyle name="Walutowy 20" xfId="345" xr:uid="{00000000-0005-0000-0000-000059010000}"/>
    <cellStyle name="Walutowy 21" xfId="346" xr:uid="{00000000-0005-0000-0000-00005A010000}"/>
    <cellStyle name="Walutowy 22" xfId="347" xr:uid="{00000000-0005-0000-0000-00005B010000}"/>
    <cellStyle name="Walutowy 23" xfId="348" xr:uid="{00000000-0005-0000-0000-00005C010000}"/>
    <cellStyle name="Walutowy 24" xfId="349" xr:uid="{00000000-0005-0000-0000-00005D010000}"/>
    <cellStyle name="Walutowy 25" xfId="350" xr:uid="{00000000-0005-0000-0000-00005E010000}"/>
    <cellStyle name="Walutowy 26" xfId="351" xr:uid="{00000000-0005-0000-0000-00005F010000}"/>
    <cellStyle name="Walutowy 27" xfId="352" xr:uid="{00000000-0005-0000-0000-000060010000}"/>
    <cellStyle name="Walutowy 28" xfId="353" xr:uid="{00000000-0005-0000-0000-000061010000}"/>
    <cellStyle name="Walutowy 29" xfId="354" xr:uid="{00000000-0005-0000-0000-000062010000}"/>
    <cellStyle name="Walutowy 3" xfId="355" xr:uid="{00000000-0005-0000-0000-000063010000}"/>
    <cellStyle name="Walutowy 3 2" xfId="356" xr:uid="{00000000-0005-0000-0000-000064010000}"/>
    <cellStyle name="Walutowy 3 2 2" xfId="357" xr:uid="{00000000-0005-0000-0000-000065010000}"/>
    <cellStyle name="Walutowy 3 3" xfId="358" xr:uid="{00000000-0005-0000-0000-000066010000}"/>
    <cellStyle name="Walutowy 3 3 2" xfId="359" xr:uid="{00000000-0005-0000-0000-000067010000}"/>
    <cellStyle name="Walutowy 30" xfId="360" xr:uid="{00000000-0005-0000-0000-000068010000}"/>
    <cellStyle name="Walutowy 31" xfId="361" xr:uid="{00000000-0005-0000-0000-000069010000}"/>
    <cellStyle name="Walutowy 32" xfId="362" xr:uid="{00000000-0005-0000-0000-00006A010000}"/>
    <cellStyle name="Walutowy 33" xfId="363" xr:uid="{00000000-0005-0000-0000-00006B010000}"/>
    <cellStyle name="Walutowy 34" xfId="364" xr:uid="{00000000-0005-0000-0000-00006C010000}"/>
    <cellStyle name="Walutowy 35" xfId="365" xr:uid="{00000000-0005-0000-0000-00006D010000}"/>
    <cellStyle name="Walutowy 36" xfId="366" xr:uid="{00000000-0005-0000-0000-00006E010000}"/>
    <cellStyle name="Walutowy 37" xfId="367" xr:uid="{00000000-0005-0000-0000-00006F010000}"/>
    <cellStyle name="Walutowy 38" xfId="368" xr:uid="{00000000-0005-0000-0000-000070010000}"/>
    <cellStyle name="Walutowy 39" xfId="369" xr:uid="{00000000-0005-0000-0000-000071010000}"/>
    <cellStyle name="Walutowy 4" xfId="370" xr:uid="{00000000-0005-0000-0000-000072010000}"/>
    <cellStyle name="Walutowy 4 2" xfId="371" xr:uid="{00000000-0005-0000-0000-000073010000}"/>
    <cellStyle name="Walutowy 40" xfId="372" xr:uid="{00000000-0005-0000-0000-000074010000}"/>
    <cellStyle name="Walutowy 41" xfId="373" xr:uid="{00000000-0005-0000-0000-000075010000}"/>
    <cellStyle name="Walutowy 42" xfId="374" xr:uid="{00000000-0005-0000-0000-000076010000}"/>
    <cellStyle name="Walutowy 5" xfId="375" xr:uid="{00000000-0005-0000-0000-000077010000}"/>
    <cellStyle name="Walutowy 5 2" xfId="376" xr:uid="{00000000-0005-0000-0000-000078010000}"/>
    <cellStyle name="Walutowy 6" xfId="377" xr:uid="{00000000-0005-0000-0000-000079010000}"/>
    <cellStyle name="Walutowy 6 2" xfId="378" xr:uid="{00000000-0005-0000-0000-00007A010000}"/>
    <cellStyle name="Walutowy 7" xfId="379" xr:uid="{00000000-0005-0000-0000-00007B010000}"/>
    <cellStyle name="Walutowy 7 2" xfId="380" xr:uid="{00000000-0005-0000-0000-00007C010000}"/>
    <cellStyle name="Walutowy 7 2 2" xfId="381" xr:uid="{00000000-0005-0000-0000-00007D010000}"/>
    <cellStyle name="Walutowy 8" xfId="382" xr:uid="{00000000-0005-0000-0000-00007E010000}"/>
    <cellStyle name="Walutowy 8 2" xfId="383" xr:uid="{00000000-0005-0000-0000-00007F010000}"/>
    <cellStyle name="Walutowy 9" xfId="384" xr:uid="{00000000-0005-0000-0000-000080010000}"/>
    <cellStyle name="Walutowy 9 2" xfId="385" xr:uid="{00000000-0005-0000-0000-000081010000}"/>
    <cellStyle name="Warning Text" xfId="386" xr:uid="{00000000-0005-0000-0000-000082010000}"/>
    <cellStyle name="Złe 2" xfId="387" xr:uid="{00000000-0005-0000-0000-000083010000}"/>
  </cellStyles>
  <dxfs count="0"/>
  <tableStyles count="0" defaultTableStyle="TableStyleMedium2" defaultPivotStyle="PivotStyleLight16"/>
  <colors>
    <mruColors>
      <color rgb="FF0082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9"/>
  <sheetViews>
    <sheetView tabSelected="1" workbookViewId="0">
      <selection activeCell="F26" sqref="F26"/>
    </sheetView>
  </sheetViews>
  <sheetFormatPr defaultRowHeight="14.4"/>
  <cols>
    <col min="1" max="1" width="14.33203125" customWidth="1"/>
  </cols>
  <sheetData>
    <row r="1" spans="1:3" ht="16.2" thickBot="1">
      <c r="A1" s="2" t="s">
        <v>2</v>
      </c>
      <c r="B1" s="1"/>
    </row>
    <row r="2" spans="1:3" ht="21" customHeight="1" thickBot="1">
      <c r="A2" s="23" t="s">
        <v>0</v>
      </c>
      <c r="B2" s="6" t="s">
        <v>1</v>
      </c>
    </row>
    <row r="3" spans="1:3" s="11" customFormat="1">
      <c r="A3" s="10">
        <v>2007</v>
      </c>
      <c r="B3" s="9">
        <v>0.73799999999999999</v>
      </c>
      <c r="C3" s="13"/>
    </row>
    <row r="4" spans="1:3" s="11" customFormat="1">
      <c r="A4" s="10">
        <v>2008</v>
      </c>
      <c r="B4" s="9">
        <v>0.61099999999999999</v>
      </c>
      <c r="C4" s="13"/>
    </row>
    <row r="5" spans="1:3">
      <c r="A5" s="13">
        <v>2009</v>
      </c>
      <c r="B5" s="24">
        <v>0.57199999999999995</v>
      </c>
    </row>
    <row r="6" spans="1:3">
      <c r="A6" s="13">
        <v>2010</v>
      </c>
      <c r="B6" s="24">
        <v>0.55700000000000005</v>
      </c>
    </row>
    <row r="7" spans="1:3">
      <c r="A7" s="13">
        <v>2011</v>
      </c>
      <c r="B7" s="24">
        <v>0.61599999999999999</v>
      </c>
    </row>
    <row r="8" spans="1:3">
      <c r="A8" s="13">
        <v>2012</v>
      </c>
      <c r="B8" s="24">
        <v>0.69399999999999995</v>
      </c>
    </row>
    <row r="9" spans="1:3">
      <c r="A9" s="13">
        <v>2013</v>
      </c>
      <c r="B9" s="24">
        <v>0.67</v>
      </c>
    </row>
    <row r="10" spans="1:3">
      <c r="A10" s="13">
        <v>2014</v>
      </c>
      <c r="B10" s="24">
        <v>0.68500000000000005</v>
      </c>
    </row>
    <row r="11" spans="1:3">
      <c r="A11" s="13">
        <v>2015</v>
      </c>
      <c r="B11" s="24">
        <v>0.71899999999999997</v>
      </c>
    </row>
    <row r="12" spans="1:3">
      <c r="A12" s="13">
        <v>2016</v>
      </c>
      <c r="B12" s="24">
        <v>0.74199999999999999</v>
      </c>
    </row>
    <row r="13" spans="1:3">
      <c r="A13" s="13">
        <v>2017</v>
      </c>
      <c r="B13" s="24">
        <v>0.78500000000000003</v>
      </c>
      <c r="C13" s="13"/>
    </row>
    <row r="14" spans="1:3">
      <c r="A14" s="13">
        <v>2018</v>
      </c>
      <c r="B14" s="24">
        <v>0.78600000000000003</v>
      </c>
      <c r="C14" s="13"/>
    </row>
    <row r="15" spans="1:3">
      <c r="A15" s="37">
        <v>2019</v>
      </c>
      <c r="B15" s="38">
        <v>0.81</v>
      </c>
      <c r="C15" s="13"/>
    </row>
    <row r="16" spans="1:3">
      <c r="A16" s="13">
        <v>2020</v>
      </c>
      <c r="B16" s="39">
        <v>0.747</v>
      </c>
      <c r="C16" s="13"/>
    </row>
    <row r="17" spans="1:3">
      <c r="A17" s="4">
        <v>2021</v>
      </c>
      <c r="B17" s="39">
        <v>0.81699999999999995</v>
      </c>
      <c r="C17" s="13"/>
    </row>
    <row r="18" spans="1:3">
      <c r="A18" s="8" t="s">
        <v>98</v>
      </c>
      <c r="B18" s="24">
        <v>0.82599999999999996</v>
      </c>
      <c r="C18" s="13"/>
    </row>
    <row r="19" spans="1:3">
      <c r="B19" s="13"/>
      <c r="C19" s="13"/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14"/>
  <sheetViews>
    <sheetView workbookViewId="0">
      <selection activeCell="I3" sqref="I3"/>
    </sheetView>
  </sheetViews>
  <sheetFormatPr defaultRowHeight="14.4"/>
  <cols>
    <col min="2" max="5" width="9.88671875" bestFit="1" customWidth="1"/>
    <col min="8" max="8" width="9.33203125" bestFit="1" customWidth="1"/>
    <col min="15" max="15" width="13.44140625" customWidth="1"/>
    <col min="17" max="17" width="12.6640625" customWidth="1"/>
  </cols>
  <sheetData>
    <row r="1" spans="1:13" ht="16.2" thickBot="1">
      <c r="A1" s="2" t="s">
        <v>7</v>
      </c>
      <c r="B1" s="1"/>
      <c r="C1" s="1"/>
      <c r="D1" s="1"/>
      <c r="E1" s="1"/>
      <c r="F1" s="1"/>
      <c r="G1" s="1"/>
      <c r="H1" s="1"/>
      <c r="I1" s="1"/>
    </row>
    <row r="2" spans="1:13" ht="15" thickBot="1">
      <c r="A2" s="3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12"/>
    </row>
    <row r="3" spans="1:13">
      <c r="A3" s="8" t="s">
        <v>3</v>
      </c>
      <c r="B3" s="21">
        <v>37037.641000000003</v>
      </c>
      <c r="C3" s="21">
        <v>38971.796999999999</v>
      </c>
      <c r="D3" s="21">
        <v>41891.273000000001</v>
      </c>
      <c r="E3" s="21">
        <v>45903.688999999998</v>
      </c>
      <c r="F3" s="21">
        <v>49883.072</v>
      </c>
      <c r="G3" s="21">
        <v>54592.998473150001</v>
      </c>
      <c r="H3" s="21">
        <v>57584.466040140003</v>
      </c>
      <c r="I3" s="21">
        <v>63913.47</v>
      </c>
      <c r="J3" s="12"/>
      <c r="K3" s="12"/>
    </row>
    <row r="4" spans="1:13">
      <c r="A4" s="8" t="s">
        <v>4</v>
      </c>
      <c r="B4" s="21">
        <v>36696.745000000003</v>
      </c>
      <c r="C4" s="21">
        <v>39009.85</v>
      </c>
      <c r="D4" s="21">
        <v>42262.911</v>
      </c>
      <c r="E4" s="21">
        <v>45989.078999999998</v>
      </c>
      <c r="F4" s="21">
        <v>50323.200118609995</v>
      </c>
      <c r="G4" s="21">
        <v>52282.834181469996</v>
      </c>
      <c r="H4" s="21">
        <v>57651.760213850008</v>
      </c>
      <c r="I4" s="21"/>
      <c r="J4" s="12"/>
      <c r="K4" s="12"/>
      <c r="M4" s="12"/>
    </row>
    <row r="5" spans="1:13">
      <c r="A5" s="4" t="s">
        <v>5</v>
      </c>
      <c r="B5" s="21">
        <v>35692.86</v>
      </c>
      <c r="C5" s="21">
        <v>38064.578999999998</v>
      </c>
      <c r="D5" s="21">
        <v>41440.762000000002</v>
      </c>
      <c r="E5" s="21">
        <v>45329.050999999999</v>
      </c>
      <c r="F5" s="21">
        <v>49391.375999999997</v>
      </c>
      <c r="G5" s="21">
        <v>50906.799540130021</v>
      </c>
      <c r="H5" s="21">
        <v>57188.803088170003</v>
      </c>
      <c r="I5" s="21"/>
      <c r="J5" s="12"/>
      <c r="K5" s="12"/>
    </row>
    <row r="6" spans="1:13" ht="15" thickBot="1">
      <c r="A6" s="5" t="s">
        <v>6</v>
      </c>
      <c r="B6" s="20">
        <v>34736.273000000001</v>
      </c>
      <c r="C6" s="20">
        <v>37156.572999999997</v>
      </c>
      <c r="D6" s="20">
        <v>41066.671000000002</v>
      </c>
      <c r="E6" s="20">
        <v>44826.875839050001</v>
      </c>
      <c r="F6" s="20">
        <v>48710.793000000005</v>
      </c>
      <c r="G6" s="20">
        <v>51356.381901440007</v>
      </c>
      <c r="H6" s="20">
        <v>56284.576908100025</v>
      </c>
      <c r="I6" s="20"/>
      <c r="J6" s="12"/>
      <c r="K6" s="12"/>
    </row>
    <row r="7" spans="1:13">
      <c r="F7" s="12"/>
      <c r="G7" s="21"/>
      <c r="J7" s="12"/>
      <c r="K7" s="12"/>
    </row>
    <row r="8" spans="1:13" ht="16.2" thickBot="1">
      <c r="A8" s="2" t="s">
        <v>44</v>
      </c>
      <c r="B8" s="1"/>
      <c r="C8" s="1"/>
      <c r="D8" s="1"/>
      <c r="E8" s="1"/>
      <c r="F8" s="1"/>
      <c r="G8" s="1"/>
      <c r="H8" s="1"/>
      <c r="I8" s="1"/>
      <c r="J8" s="12"/>
      <c r="K8" s="12"/>
    </row>
    <row r="9" spans="1:13" ht="15" thickBot="1">
      <c r="A9" s="3"/>
      <c r="B9" s="3">
        <v>2015</v>
      </c>
      <c r="C9" s="3">
        <v>2016</v>
      </c>
      <c r="D9" s="3">
        <v>2017</v>
      </c>
      <c r="E9" s="3">
        <v>2018</v>
      </c>
      <c r="F9" s="3">
        <v>2019</v>
      </c>
      <c r="G9" s="3">
        <v>2020</v>
      </c>
      <c r="H9" s="3">
        <v>2021</v>
      </c>
      <c r="I9" s="3">
        <v>2022</v>
      </c>
      <c r="J9" s="12"/>
      <c r="K9" s="12"/>
    </row>
    <row r="10" spans="1:13">
      <c r="A10" s="8" t="s">
        <v>3</v>
      </c>
      <c r="B10" s="21">
        <v>36181.069562539997</v>
      </c>
      <c r="C10" s="21">
        <v>38168.919502269986</v>
      </c>
      <c r="D10" s="21">
        <v>41020.33098038</v>
      </c>
      <c r="E10" s="21">
        <v>44083.577536900004</v>
      </c>
      <c r="F10" s="21">
        <v>48478.431473300006</v>
      </c>
      <c r="G10" s="21">
        <v>52405.79159447999</v>
      </c>
      <c r="H10" s="21">
        <v>55148.307000000001</v>
      </c>
      <c r="I10" s="21">
        <v>60520.237770699998</v>
      </c>
      <c r="J10" s="12"/>
      <c r="K10" s="12"/>
    </row>
    <row r="11" spans="1:13">
      <c r="A11" s="8" t="s">
        <v>4</v>
      </c>
      <c r="B11" s="21">
        <v>36441.23717624</v>
      </c>
      <c r="C11" s="21">
        <v>38525.785355860018</v>
      </c>
      <c r="D11" s="21">
        <v>41830.315191099995</v>
      </c>
      <c r="E11" s="21">
        <v>45374.931743570007</v>
      </c>
      <c r="F11" s="21">
        <v>49741.434393390009</v>
      </c>
      <c r="G11" s="21">
        <v>39528.032405520004</v>
      </c>
      <c r="H11" s="21">
        <v>56342.279864729993</v>
      </c>
      <c r="I11" s="21"/>
      <c r="J11" s="12"/>
      <c r="K11" s="12"/>
    </row>
    <row r="12" spans="1:13">
      <c r="A12" s="4" t="s">
        <v>5</v>
      </c>
      <c r="B12" s="21">
        <v>35207.66567699</v>
      </c>
      <c r="C12" s="21">
        <v>37678.462715799993</v>
      </c>
      <c r="D12" s="21">
        <v>40924.152828520004</v>
      </c>
      <c r="E12" s="21">
        <v>44814.745084079987</v>
      </c>
      <c r="F12" s="21">
        <v>48974.286133309986</v>
      </c>
      <c r="G12" s="21">
        <v>52219.239528479964</v>
      </c>
      <c r="H12" s="21">
        <v>57033.803332849966</v>
      </c>
      <c r="I12" s="21"/>
      <c r="J12" s="12"/>
      <c r="K12" s="12"/>
    </row>
    <row r="13" spans="1:13" ht="15" thickBot="1">
      <c r="A13" s="5" t="s">
        <v>6</v>
      </c>
      <c r="B13" s="20">
        <v>35265.811993259995</v>
      </c>
      <c r="C13" s="20">
        <v>37464.017426070001</v>
      </c>
      <c r="D13" s="20">
        <v>42773.065118959988</v>
      </c>
      <c r="E13" s="20">
        <v>45661.373513900005</v>
      </c>
      <c r="F13" s="20">
        <v>49753.037535410025</v>
      </c>
      <c r="G13" s="20">
        <v>52584.654817939998</v>
      </c>
      <c r="H13" s="20">
        <v>59565.270996330037</v>
      </c>
      <c r="I13" s="20"/>
      <c r="J13" s="12"/>
      <c r="K13" s="12"/>
    </row>
    <row r="14" spans="1:13">
      <c r="C14" s="22"/>
      <c r="I14" s="12"/>
      <c r="J14" s="12"/>
      <c r="K14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E53"/>
  <sheetViews>
    <sheetView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O22" sqref="O22"/>
    </sheetView>
  </sheetViews>
  <sheetFormatPr defaultColWidth="8.88671875" defaultRowHeight="13.2"/>
  <cols>
    <col min="1" max="1" width="14.44140625" style="40" customWidth="1"/>
    <col min="2" max="2" width="13.109375" style="40" customWidth="1"/>
    <col min="3" max="3" width="12" style="40" customWidth="1"/>
    <col min="4" max="4" width="9.88671875" style="40" customWidth="1"/>
    <col min="5" max="5" width="9.5546875" style="40" bestFit="1" customWidth="1"/>
    <col min="6" max="6" width="8.88671875" style="40"/>
    <col min="7" max="7" width="5.5546875" style="40" customWidth="1"/>
    <col min="8" max="12" width="8.88671875" style="40"/>
    <col min="13" max="13" width="5.109375" style="40" customWidth="1"/>
    <col min="14" max="16384" width="8.88671875" style="40"/>
  </cols>
  <sheetData>
    <row r="1" spans="1:4">
      <c r="A1" s="47" t="s">
        <v>93</v>
      </c>
    </row>
    <row r="2" spans="1:4" ht="33.75" customHeight="1">
      <c r="B2" s="46" t="s">
        <v>48</v>
      </c>
      <c r="C2" s="46" t="s">
        <v>49</v>
      </c>
      <c r="D2" s="46" t="s">
        <v>50</v>
      </c>
    </row>
    <row r="3" spans="1:4">
      <c r="A3" s="40" t="s">
        <v>51</v>
      </c>
      <c r="B3" s="42">
        <v>87511</v>
      </c>
      <c r="C3" s="42">
        <v>27012</v>
      </c>
      <c r="D3" s="42">
        <f t="shared" ref="D3:D37" si="0">B3-C3</f>
        <v>60499</v>
      </c>
    </row>
    <row r="4" spans="1:4">
      <c r="A4" s="40" t="s">
        <v>52</v>
      </c>
      <c r="B4" s="42">
        <v>91396</v>
      </c>
      <c r="C4" s="42">
        <v>29745</v>
      </c>
      <c r="D4" s="42">
        <f t="shared" si="0"/>
        <v>61651</v>
      </c>
    </row>
    <row r="5" spans="1:4">
      <c r="A5" s="40" t="s">
        <v>53</v>
      </c>
      <c r="B5" s="42">
        <v>92786</v>
      </c>
      <c r="C5" s="42">
        <v>30699</v>
      </c>
      <c r="D5" s="42">
        <f t="shared" si="0"/>
        <v>62087</v>
      </c>
    </row>
    <row r="6" spans="1:4">
      <c r="A6" s="40" t="s">
        <v>54</v>
      </c>
      <c r="B6" s="42">
        <v>93012</v>
      </c>
      <c r="C6" s="42">
        <v>29713</v>
      </c>
      <c r="D6" s="42">
        <f t="shared" si="0"/>
        <v>63299</v>
      </c>
    </row>
    <row r="7" spans="1:4">
      <c r="A7" s="40" t="s">
        <v>55</v>
      </c>
      <c r="B7" s="42">
        <v>94773</v>
      </c>
      <c r="C7" s="42">
        <v>29854</v>
      </c>
      <c r="D7" s="42">
        <f t="shared" si="0"/>
        <v>64919</v>
      </c>
    </row>
    <row r="8" spans="1:4">
      <c r="A8" s="40" t="s">
        <v>56</v>
      </c>
      <c r="B8" s="42">
        <v>97873</v>
      </c>
      <c r="C8" s="42">
        <v>32007</v>
      </c>
      <c r="D8" s="42">
        <f t="shared" si="0"/>
        <v>65866</v>
      </c>
    </row>
    <row r="9" spans="1:4">
      <c r="A9" s="40" t="s">
        <v>57</v>
      </c>
      <c r="B9" s="42">
        <v>99792</v>
      </c>
      <c r="C9" s="42">
        <v>33112</v>
      </c>
      <c r="D9" s="42">
        <f t="shared" si="0"/>
        <v>66680</v>
      </c>
    </row>
    <row r="10" spans="1:4">
      <c r="A10" s="40" t="s">
        <v>58</v>
      </c>
      <c r="B10" s="42">
        <v>101083</v>
      </c>
      <c r="C10" s="42">
        <v>32989</v>
      </c>
      <c r="D10" s="42">
        <f t="shared" si="0"/>
        <v>68094</v>
      </c>
    </row>
    <row r="11" spans="1:4">
      <c r="A11" s="40" t="s">
        <v>59</v>
      </c>
      <c r="B11" s="42">
        <v>105799</v>
      </c>
      <c r="C11" s="42">
        <v>35494</v>
      </c>
      <c r="D11" s="42">
        <f t="shared" si="0"/>
        <v>70305</v>
      </c>
    </row>
    <row r="12" spans="1:4">
      <c r="A12" s="40" t="s">
        <v>60</v>
      </c>
      <c r="B12" s="42">
        <v>112472</v>
      </c>
      <c r="C12" s="42">
        <v>40232</v>
      </c>
      <c r="D12" s="42">
        <f t="shared" si="0"/>
        <v>72240</v>
      </c>
    </row>
    <row r="13" spans="1:4">
      <c r="A13" s="40" t="s">
        <v>61</v>
      </c>
      <c r="B13" s="42">
        <v>119170</v>
      </c>
      <c r="C13" s="42">
        <v>45634</v>
      </c>
      <c r="D13" s="42">
        <f t="shared" si="0"/>
        <v>73536</v>
      </c>
    </row>
    <row r="14" spans="1:4">
      <c r="A14" s="40" t="s">
        <v>62</v>
      </c>
      <c r="B14" s="42">
        <v>124349</v>
      </c>
      <c r="C14" s="42">
        <v>49150</v>
      </c>
      <c r="D14" s="42">
        <f t="shared" si="0"/>
        <v>75199</v>
      </c>
    </row>
    <row r="15" spans="1:4">
      <c r="A15" s="40" t="s">
        <v>63</v>
      </c>
      <c r="B15" s="42">
        <v>137278</v>
      </c>
      <c r="C15" s="42">
        <v>59840</v>
      </c>
      <c r="D15" s="42">
        <f t="shared" si="0"/>
        <v>77438</v>
      </c>
    </row>
    <row r="16" spans="1:4">
      <c r="A16" s="40" t="s">
        <v>64</v>
      </c>
      <c r="B16" s="42">
        <v>155135</v>
      </c>
      <c r="C16" s="42">
        <v>75597</v>
      </c>
      <c r="D16" s="42">
        <f t="shared" si="0"/>
        <v>79538</v>
      </c>
    </row>
    <row r="17" spans="1:4">
      <c r="A17" s="40" t="s">
        <v>65</v>
      </c>
      <c r="B17" s="42">
        <v>171583</v>
      </c>
      <c r="C17" s="42">
        <v>90891</v>
      </c>
      <c r="D17" s="42">
        <f t="shared" si="0"/>
        <v>80692</v>
      </c>
    </row>
    <row r="18" spans="1:4">
      <c r="A18" s="40" t="s">
        <v>66</v>
      </c>
      <c r="B18" s="43">
        <v>184188</v>
      </c>
      <c r="C18" s="43">
        <v>101150</v>
      </c>
      <c r="D18" s="42">
        <f t="shared" si="0"/>
        <v>83038</v>
      </c>
    </row>
    <row r="19" spans="1:4">
      <c r="A19" s="40" t="s">
        <v>67</v>
      </c>
      <c r="B19" s="42">
        <v>205309</v>
      </c>
      <c r="C19" s="42">
        <v>119329</v>
      </c>
      <c r="D19" s="42">
        <f t="shared" si="0"/>
        <v>85980</v>
      </c>
    </row>
    <row r="20" spans="1:4">
      <c r="A20" s="40" t="s">
        <v>68</v>
      </c>
      <c r="B20" s="42">
        <v>237279</v>
      </c>
      <c r="C20" s="42">
        <v>147320</v>
      </c>
      <c r="D20" s="42">
        <f t="shared" si="0"/>
        <v>89959</v>
      </c>
    </row>
    <row r="21" spans="1:4">
      <c r="A21" s="40" t="s">
        <v>69</v>
      </c>
      <c r="B21" s="42">
        <v>266475</v>
      </c>
      <c r="C21" s="42">
        <v>172721</v>
      </c>
      <c r="D21" s="42">
        <f t="shared" si="0"/>
        <v>93754</v>
      </c>
    </row>
    <row r="22" spans="1:4">
      <c r="A22" s="40" t="s">
        <v>70</v>
      </c>
      <c r="B22" s="42">
        <v>293188</v>
      </c>
      <c r="C22" s="42">
        <v>194418</v>
      </c>
      <c r="D22" s="42">
        <f t="shared" si="0"/>
        <v>98770</v>
      </c>
    </row>
    <row r="23" spans="1:4">
      <c r="A23" s="40" t="s">
        <v>71</v>
      </c>
      <c r="B23" s="42">
        <v>330271</v>
      </c>
      <c r="C23" s="42">
        <v>227503</v>
      </c>
      <c r="D23" s="42">
        <f t="shared" si="0"/>
        <v>102768</v>
      </c>
    </row>
    <row r="24" spans="1:4">
      <c r="A24" s="40" t="s">
        <v>72</v>
      </c>
      <c r="B24" s="42">
        <v>378461</v>
      </c>
      <c r="C24" s="42">
        <v>270219</v>
      </c>
      <c r="D24" s="42">
        <f t="shared" si="0"/>
        <v>108242</v>
      </c>
    </row>
    <row r="25" spans="1:4">
      <c r="A25" s="40" t="s">
        <v>73</v>
      </c>
      <c r="B25" s="42">
        <v>422992</v>
      </c>
      <c r="C25" s="42">
        <v>307761</v>
      </c>
      <c r="D25" s="42">
        <f t="shared" si="0"/>
        <v>115231</v>
      </c>
    </row>
    <row r="26" spans="1:4">
      <c r="A26" s="40" t="s">
        <v>74</v>
      </c>
      <c r="B26" s="42">
        <v>440255</v>
      </c>
      <c r="C26" s="42">
        <v>316474</v>
      </c>
      <c r="D26" s="42">
        <f t="shared" si="0"/>
        <v>123781</v>
      </c>
    </row>
    <row r="27" spans="1:4">
      <c r="A27" s="40" t="s">
        <v>75</v>
      </c>
      <c r="B27" s="42">
        <v>476174</v>
      </c>
      <c r="C27" s="45">
        <v>345215</v>
      </c>
      <c r="D27" s="42">
        <f t="shared" si="0"/>
        <v>130959</v>
      </c>
    </row>
    <row r="28" spans="1:4">
      <c r="A28" s="40" t="s">
        <v>76</v>
      </c>
      <c r="B28" s="42">
        <v>541175</v>
      </c>
      <c r="C28" s="45">
        <v>403239</v>
      </c>
      <c r="D28" s="42">
        <f t="shared" si="0"/>
        <v>137936</v>
      </c>
    </row>
    <row r="29" spans="1:4">
      <c r="A29" s="40" t="s">
        <v>77</v>
      </c>
      <c r="B29" s="42">
        <v>569116</v>
      </c>
      <c r="C29" s="45">
        <v>425670</v>
      </c>
      <c r="D29" s="42">
        <f t="shared" si="0"/>
        <v>143446</v>
      </c>
    </row>
    <row r="30" spans="1:4">
      <c r="A30" s="40" t="s">
        <v>78</v>
      </c>
      <c r="B30" s="42">
        <v>569724</v>
      </c>
      <c r="C30" s="45">
        <v>420723</v>
      </c>
      <c r="D30" s="42">
        <f t="shared" si="0"/>
        <v>149001</v>
      </c>
    </row>
    <row r="31" spans="1:4">
      <c r="A31" s="40" t="s">
        <v>79</v>
      </c>
      <c r="B31" s="42">
        <v>609719</v>
      </c>
      <c r="C31" s="45">
        <v>454564</v>
      </c>
      <c r="D31" s="42">
        <f t="shared" si="0"/>
        <v>155155</v>
      </c>
    </row>
    <row r="32" spans="1:4">
      <c r="A32" s="40" t="s">
        <v>80</v>
      </c>
      <c r="B32" s="42">
        <v>644342</v>
      </c>
      <c r="C32" s="45">
        <v>483266</v>
      </c>
      <c r="D32" s="42">
        <f t="shared" si="0"/>
        <v>161076</v>
      </c>
    </row>
    <row r="33" spans="1:5">
      <c r="A33" s="40" t="s">
        <v>81</v>
      </c>
      <c r="B33" s="42">
        <v>665602</v>
      </c>
      <c r="C33" s="45">
        <v>499601</v>
      </c>
      <c r="D33" s="42">
        <f t="shared" si="0"/>
        <v>166001</v>
      </c>
    </row>
    <row r="34" spans="1:5">
      <c r="A34" s="40" t="s">
        <v>82</v>
      </c>
      <c r="B34" s="42">
        <v>651506</v>
      </c>
      <c r="C34" s="45">
        <v>479113</v>
      </c>
      <c r="D34" s="42">
        <f t="shared" si="0"/>
        <v>172393</v>
      </c>
    </row>
    <row r="35" spans="1:5">
      <c r="A35" s="40" t="s">
        <v>83</v>
      </c>
      <c r="B35" s="42">
        <v>662253</v>
      </c>
      <c r="C35" s="45">
        <v>484753</v>
      </c>
      <c r="D35" s="42">
        <f t="shared" si="0"/>
        <v>177500</v>
      </c>
    </row>
    <row r="36" spans="1:5">
      <c r="A36" s="40" t="s">
        <v>84</v>
      </c>
      <c r="B36" s="42">
        <v>605433</v>
      </c>
      <c r="C36" s="45">
        <v>433497</v>
      </c>
      <c r="D36" s="42">
        <f t="shared" si="0"/>
        <v>171936</v>
      </c>
    </row>
    <row r="37" spans="1:5">
      <c r="A37" s="40" t="s">
        <v>85</v>
      </c>
      <c r="B37" s="42">
        <v>689226</v>
      </c>
      <c r="C37" s="45">
        <v>507029</v>
      </c>
      <c r="D37" s="42">
        <f t="shared" si="0"/>
        <v>182197</v>
      </c>
    </row>
    <row r="38" spans="1:5">
      <c r="A38" s="40" t="s">
        <v>86</v>
      </c>
      <c r="B38" s="42">
        <v>725173</v>
      </c>
      <c r="C38" s="45">
        <v>532503</v>
      </c>
      <c r="D38" s="42">
        <f>B38-C38</f>
        <v>192670</v>
      </c>
    </row>
    <row r="39" spans="1:5" ht="14.4">
      <c r="A39" s="40" t="s">
        <v>87</v>
      </c>
      <c r="B39" s="42">
        <v>766036</v>
      </c>
      <c r="C39" s="45">
        <v>564109</v>
      </c>
      <c r="D39" s="42">
        <f>B39-C39</f>
        <v>201927</v>
      </c>
      <c r="E39" s="44"/>
    </row>
    <row r="40" spans="1:5" ht="14.4">
      <c r="A40" s="40" t="s">
        <v>88</v>
      </c>
      <c r="B40" s="42">
        <v>818772</v>
      </c>
      <c r="C40" s="42">
        <v>603481</v>
      </c>
      <c r="D40" s="42">
        <f>B40-C40</f>
        <v>215291</v>
      </c>
      <c r="E40" s="44"/>
    </row>
    <row r="41" spans="1:5" ht="14.4">
      <c r="A41" s="40" t="s">
        <v>94</v>
      </c>
      <c r="B41" s="60">
        <v>846418</v>
      </c>
      <c r="C41" s="60">
        <v>616901</v>
      </c>
      <c r="D41" s="42">
        <f t="shared" ref="D41" si="1">B41-C41</f>
        <v>229517</v>
      </c>
    </row>
    <row r="42" spans="1:5" ht="14.4">
      <c r="A42" s="40" t="s">
        <v>95</v>
      </c>
      <c r="B42" s="60">
        <v>875090</v>
      </c>
      <c r="C42" s="60">
        <v>627028</v>
      </c>
      <c r="D42" s="42">
        <f>B42-C42</f>
        <v>248062</v>
      </c>
    </row>
    <row r="43" spans="1:5" ht="14.4">
      <c r="A43" s="40" t="s">
        <v>98</v>
      </c>
      <c r="B43" s="60">
        <v>932126</v>
      </c>
      <c r="C43" s="60">
        <v>666743</v>
      </c>
      <c r="D43" s="42">
        <f>B43-C43</f>
        <v>265383</v>
      </c>
    </row>
    <row r="44" spans="1:5" ht="14.4">
      <c r="B44" s="60"/>
      <c r="C44" s="60"/>
      <c r="D44" s="42"/>
    </row>
    <row r="45" spans="1:5" ht="28.8">
      <c r="A45" s="59" t="s">
        <v>99</v>
      </c>
      <c r="B45" s="44">
        <f>B43/B42</f>
        <v>1.0651772960495491</v>
      </c>
      <c r="C45" s="44">
        <f t="shared" ref="C45:D45" si="2">C43/C42</f>
        <v>1.0633384793023597</v>
      </c>
      <c r="D45" s="44">
        <f t="shared" si="2"/>
        <v>1.0698252856140804</v>
      </c>
    </row>
    <row r="46" spans="1:5" ht="30.6" customHeight="1">
      <c r="A46" s="59" t="s">
        <v>100</v>
      </c>
      <c r="B46" s="44">
        <f>B43/B39</f>
        <v>1.2168174863844519</v>
      </c>
      <c r="C46" s="44">
        <f t="shared" ref="C46:D46" si="3">C43/C39</f>
        <v>1.1819400151389181</v>
      </c>
      <c r="D46" s="44">
        <f t="shared" si="3"/>
        <v>1.3142521802433553</v>
      </c>
    </row>
    <row r="49" spans="1:4" ht="14.4">
      <c r="A49" s="41"/>
      <c r="B49" s="44"/>
      <c r="C49" s="44"/>
      <c r="D49" s="44"/>
    </row>
    <row r="50" spans="1:4" ht="14.4">
      <c r="A50" s="41"/>
      <c r="B50" s="44"/>
      <c r="C50" s="44"/>
      <c r="D50" s="44"/>
    </row>
    <row r="52" spans="1:4" ht="14.4">
      <c r="A52" s="41"/>
      <c r="B52" s="44"/>
      <c r="C52" s="44"/>
      <c r="D52" s="44"/>
    </row>
    <row r="53" spans="1:4" ht="14.4">
      <c r="A53" s="41"/>
      <c r="B53" s="44"/>
      <c r="C53" s="44"/>
      <c r="D53" s="44"/>
    </row>
  </sheetData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Q14"/>
  <sheetViews>
    <sheetView workbookViewId="0">
      <selection activeCell="E20" sqref="E20"/>
    </sheetView>
  </sheetViews>
  <sheetFormatPr defaultColWidth="9.109375" defaultRowHeight="14.4"/>
  <cols>
    <col min="1" max="1" width="16.109375" style="12" customWidth="1"/>
    <col min="2" max="8" width="9.109375" style="12"/>
    <col min="9" max="9" width="8.6640625" style="12" customWidth="1"/>
    <col min="10" max="16384" width="9.109375" style="12"/>
  </cols>
  <sheetData>
    <row r="1" spans="1:17" ht="16.2" thickBot="1">
      <c r="A1" s="2" t="s">
        <v>29</v>
      </c>
    </row>
    <row r="2" spans="1:17" ht="1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  <c r="K2" s="14">
        <v>2022</v>
      </c>
    </row>
    <row r="3" spans="1:17">
      <c r="A3" s="15" t="s">
        <v>14</v>
      </c>
      <c r="B3" s="25">
        <v>4967.2</v>
      </c>
      <c r="C3" s="16">
        <v>4954.6000000000004</v>
      </c>
      <c r="D3" s="16">
        <v>4992.6000000000004</v>
      </c>
      <c r="E3" s="16">
        <v>5079.3999999999996</v>
      </c>
      <c r="F3" s="16">
        <v>5168.3999999999996</v>
      </c>
      <c r="G3" s="25">
        <v>5524.8</v>
      </c>
      <c r="H3" s="25">
        <v>5735.3230000000003</v>
      </c>
      <c r="I3" s="21">
        <v>5893.1930000000002</v>
      </c>
      <c r="J3" s="21">
        <v>5986.098</v>
      </c>
      <c r="K3" s="21">
        <v>6032.3180000000002</v>
      </c>
      <c r="L3" s="36"/>
      <c r="M3"/>
      <c r="N3"/>
      <c r="O3"/>
      <c r="P3"/>
      <c r="Q3" s="36"/>
    </row>
    <row r="4" spans="1:17">
      <c r="A4" s="15" t="s">
        <v>15</v>
      </c>
      <c r="B4" s="25">
        <v>4974.5</v>
      </c>
      <c r="C4" s="16">
        <v>4949.8</v>
      </c>
      <c r="D4" s="16">
        <v>4998.3</v>
      </c>
      <c r="E4" s="16">
        <v>5086.2</v>
      </c>
      <c r="F4" s="16">
        <v>5168.3</v>
      </c>
      <c r="G4" s="25">
        <v>5557</v>
      </c>
      <c r="H4" s="25">
        <v>5748.5479999999998</v>
      </c>
      <c r="I4" s="21">
        <v>5902.8090000000002</v>
      </c>
      <c r="J4" s="21">
        <v>5984.3579999999993</v>
      </c>
      <c r="K4" s="21">
        <v>6032.0360000000001</v>
      </c>
      <c r="L4" s="36"/>
      <c r="M4"/>
      <c r="N4"/>
      <c r="O4"/>
      <c r="P4"/>
      <c r="Q4" s="36"/>
    </row>
    <row r="5" spans="1:17">
      <c r="A5" s="15" t="s">
        <v>16</v>
      </c>
      <c r="B5" s="25">
        <v>4970.2</v>
      </c>
      <c r="C5" s="16">
        <v>4943.8999999999996</v>
      </c>
      <c r="D5" s="16">
        <v>4998.3</v>
      </c>
      <c r="E5" s="16">
        <v>5082.1000000000004</v>
      </c>
      <c r="F5" s="16">
        <v>5164.8999999999996</v>
      </c>
      <c r="G5" s="25">
        <v>5571.8</v>
      </c>
      <c r="H5" s="25">
        <v>5754.692</v>
      </c>
      <c r="I5" s="21">
        <v>5907.6149999999998</v>
      </c>
      <c r="J5" s="21">
        <v>5982.7309999999998</v>
      </c>
      <c r="K5" s="21">
        <v>6028.1359999999995</v>
      </c>
      <c r="L5" s="36"/>
      <c r="M5"/>
      <c r="N5"/>
      <c r="O5"/>
      <c r="P5"/>
      <c r="Q5" s="36"/>
    </row>
    <row r="6" spans="1:17">
      <c r="A6" s="15" t="s">
        <v>17</v>
      </c>
      <c r="B6" s="25">
        <v>4969.8</v>
      </c>
      <c r="C6" s="16">
        <v>4940.8999999999996</v>
      </c>
      <c r="D6" s="16">
        <v>5008.6000000000004</v>
      </c>
      <c r="E6" s="16">
        <v>5098.8999999999996</v>
      </c>
      <c r="F6" s="16">
        <v>5175.3999999999996</v>
      </c>
      <c r="G6" s="25">
        <v>5586.1</v>
      </c>
      <c r="H6" s="25">
        <v>5765.5330000000004</v>
      </c>
      <c r="I6" s="21">
        <v>5921.1139999999996</v>
      </c>
      <c r="J6" s="21">
        <v>5983.857</v>
      </c>
      <c r="K6" s="21"/>
      <c r="L6" s="36"/>
      <c r="M6"/>
      <c r="N6"/>
      <c r="O6"/>
      <c r="P6"/>
      <c r="Q6" s="36"/>
    </row>
    <row r="7" spans="1:17">
      <c r="A7" s="15" t="s">
        <v>18</v>
      </c>
      <c r="B7" s="25">
        <v>4968.8</v>
      </c>
      <c r="C7" s="16">
        <v>4940.8999999999996</v>
      </c>
      <c r="D7" s="16">
        <v>5019.6000000000004</v>
      </c>
      <c r="E7" s="16">
        <v>5112.2</v>
      </c>
      <c r="F7" s="16">
        <v>5184.8</v>
      </c>
      <c r="G7" s="25">
        <v>5600.9</v>
      </c>
      <c r="H7" s="25">
        <v>5776.5</v>
      </c>
      <c r="I7" s="21">
        <v>5924.9169999999995</v>
      </c>
      <c r="J7" s="21">
        <v>5976.335</v>
      </c>
      <c r="K7" s="21"/>
      <c r="L7" s="36"/>
      <c r="M7"/>
      <c r="N7"/>
      <c r="O7"/>
      <c r="P7"/>
      <c r="Q7" s="36"/>
    </row>
    <row r="8" spans="1:17">
      <c r="A8" s="15" t="s">
        <v>19</v>
      </c>
      <c r="B8" s="25">
        <v>4964.6000000000004</v>
      </c>
      <c r="C8" s="16">
        <v>4936.6000000000004</v>
      </c>
      <c r="D8" s="16">
        <v>5024.1000000000004</v>
      </c>
      <c r="E8" s="16">
        <v>5117</v>
      </c>
      <c r="F8" s="16">
        <v>5190.2</v>
      </c>
      <c r="G8" s="25">
        <v>5611.2</v>
      </c>
      <c r="H8" s="25">
        <v>5780.1040000000003</v>
      </c>
      <c r="I8" s="21">
        <v>5922.0519999999997</v>
      </c>
      <c r="J8" s="21">
        <v>5970.5630000000001</v>
      </c>
      <c r="K8" s="21"/>
      <c r="L8" s="36"/>
      <c r="M8"/>
      <c r="N8"/>
      <c r="O8"/>
      <c r="P8"/>
      <c r="Q8" s="36"/>
    </row>
    <row r="9" spans="1:17">
      <c r="A9" s="15" t="s">
        <v>20</v>
      </c>
      <c r="B9" s="25">
        <v>4961.1000000000004</v>
      </c>
      <c r="C9" s="16">
        <v>4937.3</v>
      </c>
      <c r="D9" s="16">
        <v>5022.8999999999996</v>
      </c>
      <c r="E9" s="16">
        <v>5117.8</v>
      </c>
      <c r="F9" s="16">
        <v>5188.8999999999996</v>
      </c>
      <c r="G9" s="25">
        <v>5613.9</v>
      </c>
      <c r="H9" s="25">
        <v>5774.4410000000007</v>
      </c>
      <c r="I9" s="21">
        <v>5917.6370000000006</v>
      </c>
      <c r="J9" s="21">
        <v>5965.5869999999995</v>
      </c>
      <c r="K9" s="21"/>
      <c r="L9" s="36"/>
      <c r="M9"/>
      <c r="N9"/>
      <c r="O9"/>
      <c r="P9"/>
      <c r="Q9" s="36"/>
    </row>
    <row r="10" spans="1:17">
      <c r="A10" s="15" t="s">
        <v>21</v>
      </c>
      <c r="B10" s="25">
        <v>4960.2</v>
      </c>
      <c r="C10" s="16">
        <v>4947.8</v>
      </c>
      <c r="D10" s="16">
        <v>5033.8</v>
      </c>
      <c r="E10" s="16">
        <v>5126.7</v>
      </c>
      <c r="F10" s="16">
        <v>5195.5</v>
      </c>
      <c r="G10" s="25">
        <v>5625.8</v>
      </c>
      <c r="H10" s="25">
        <v>5784.732</v>
      </c>
      <c r="I10" s="21">
        <v>5928.0140000000001</v>
      </c>
      <c r="J10" s="21">
        <v>5966.933</v>
      </c>
      <c r="K10" s="21"/>
      <c r="L10" s="36"/>
      <c r="M10"/>
      <c r="N10"/>
      <c r="O10"/>
      <c r="P10"/>
      <c r="Q10" s="36"/>
    </row>
    <row r="11" spans="1:17">
      <c r="A11" s="15" t="s">
        <v>22</v>
      </c>
      <c r="B11" s="25">
        <v>4959</v>
      </c>
      <c r="C11" s="16">
        <v>4956.6000000000004</v>
      </c>
      <c r="D11" s="16">
        <v>5041.3</v>
      </c>
      <c r="E11" s="16">
        <v>5142</v>
      </c>
      <c r="F11" s="16">
        <v>5213.8999999999996</v>
      </c>
      <c r="G11" s="25">
        <v>5665.5</v>
      </c>
      <c r="H11" s="25">
        <v>5832.732</v>
      </c>
      <c r="I11" s="21">
        <v>5971.2560000000003</v>
      </c>
      <c r="J11" s="21">
        <v>5999.4110000000001</v>
      </c>
      <c r="K11" s="21"/>
      <c r="L11" s="36"/>
      <c r="M11"/>
      <c r="N11"/>
      <c r="O11"/>
      <c r="P11"/>
      <c r="Q11" s="36"/>
    </row>
    <row r="12" spans="1:17">
      <c r="A12" s="15" t="s">
        <v>23</v>
      </c>
      <c r="B12" s="25">
        <v>4957.3</v>
      </c>
      <c r="C12" s="16">
        <v>4966.3</v>
      </c>
      <c r="D12" s="16">
        <v>5049</v>
      </c>
      <c r="E12" s="16">
        <v>5150.3</v>
      </c>
      <c r="F12" s="25">
        <v>5232.3999999999996</v>
      </c>
      <c r="G12" s="25">
        <v>5689.9570000000003</v>
      </c>
      <c r="H12" s="25">
        <v>5858.1460000000006</v>
      </c>
      <c r="I12" s="21">
        <v>5994.6750000000002</v>
      </c>
      <c r="J12" s="21">
        <v>6022.5640000000003</v>
      </c>
      <c r="K12" s="21"/>
      <c r="L12" s="36"/>
      <c r="M12"/>
      <c r="N12"/>
      <c r="O12"/>
      <c r="P12"/>
      <c r="Q12" s="36"/>
    </row>
    <row r="13" spans="1:17">
      <c r="A13" s="15" t="s">
        <v>24</v>
      </c>
      <c r="B13" s="25">
        <v>4955.8999999999996</v>
      </c>
      <c r="C13" s="16">
        <v>4973.6000000000004</v>
      </c>
      <c r="D13" s="16">
        <v>5058.2</v>
      </c>
      <c r="E13" s="16">
        <v>5155.7</v>
      </c>
      <c r="F13" s="25">
        <v>5388.7</v>
      </c>
      <c r="G13" s="25">
        <v>5713.6399999999994</v>
      </c>
      <c r="H13" s="25">
        <v>5876.317</v>
      </c>
      <c r="I13" s="21">
        <v>6006.9369999999999</v>
      </c>
      <c r="J13" s="21">
        <v>6036.1459999999997</v>
      </c>
      <c r="K13" s="21"/>
      <c r="L13" s="36"/>
      <c r="M13"/>
      <c r="N13"/>
      <c r="O13"/>
      <c r="P13"/>
      <c r="Q13" s="36"/>
    </row>
    <row r="14" spans="1:17" ht="15" thickBot="1">
      <c r="A14" s="17" t="s">
        <v>25</v>
      </c>
      <c r="B14" s="26">
        <v>4954</v>
      </c>
      <c r="C14" s="18">
        <v>4980.3</v>
      </c>
      <c r="D14" s="18">
        <v>5067.5</v>
      </c>
      <c r="E14" s="18">
        <v>5162.1000000000004</v>
      </c>
      <c r="F14" s="26">
        <v>5493.6</v>
      </c>
      <c r="G14" s="26">
        <v>5725.9169999999995</v>
      </c>
      <c r="H14" s="26">
        <v>5886.982</v>
      </c>
      <c r="I14" s="26">
        <v>5995.1350000000002</v>
      </c>
      <c r="J14" s="26">
        <v>6041.0340000000006</v>
      </c>
      <c r="K14" s="26"/>
      <c r="L14" s="36"/>
      <c r="M14"/>
      <c r="N14"/>
      <c r="O14"/>
      <c r="P14"/>
      <c r="Q14" s="3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O14"/>
  <sheetViews>
    <sheetView workbookViewId="0">
      <selection activeCell="K3" sqref="K3:K5"/>
    </sheetView>
  </sheetViews>
  <sheetFormatPr defaultColWidth="9.109375" defaultRowHeight="14.4"/>
  <cols>
    <col min="1" max="9" width="9.109375" style="12"/>
    <col min="10" max="10" width="9.33203125" style="12" bestFit="1" customWidth="1"/>
    <col min="11" max="16384" width="9.109375" style="12"/>
  </cols>
  <sheetData>
    <row r="1" spans="1:15" ht="16.2" thickBot="1">
      <c r="A1" s="2" t="s">
        <v>30</v>
      </c>
    </row>
    <row r="2" spans="1:15" ht="1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  <c r="K2" s="14">
        <v>2022</v>
      </c>
    </row>
    <row r="3" spans="1:15">
      <c r="A3" s="16" t="s">
        <v>14</v>
      </c>
      <c r="B3" s="16">
        <v>1246.9000000000001</v>
      </c>
      <c r="C3" s="16">
        <v>1247</v>
      </c>
      <c r="D3" s="25">
        <v>1246.8</v>
      </c>
      <c r="E3" s="16">
        <v>1241.5999999999999</v>
      </c>
      <c r="F3" s="16">
        <v>1237.5999999999999</v>
      </c>
      <c r="G3" s="16">
        <v>1225.8</v>
      </c>
      <c r="H3" s="16">
        <v>1216.393</v>
      </c>
      <c r="I3" s="16">
        <v>1206.9479999999999</v>
      </c>
      <c r="J3" s="16">
        <v>1193.925</v>
      </c>
      <c r="K3" s="21">
        <v>1191.1650000000002</v>
      </c>
      <c r="L3"/>
      <c r="M3"/>
      <c r="N3"/>
      <c r="O3"/>
    </row>
    <row r="4" spans="1:15">
      <c r="A4" s="16" t="s">
        <v>15</v>
      </c>
      <c r="B4" s="16">
        <v>1244.0999999999999</v>
      </c>
      <c r="C4" s="16">
        <v>1244.5</v>
      </c>
      <c r="D4" s="25">
        <v>1244.5</v>
      </c>
      <c r="E4" s="16">
        <v>1239.2</v>
      </c>
      <c r="F4" s="16">
        <v>1234.5999999999999</v>
      </c>
      <c r="G4" s="16">
        <v>1222.8</v>
      </c>
      <c r="H4" s="16">
        <v>1214.153</v>
      </c>
      <c r="I4" s="16">
        <v>1204.54</v>
      </c>
      <c r="J4" s="16">
        <v>1193.5530000000001</v>
      </c>
      <c r="K4" s="21">
        <v>1187.8910000000001</v>
      </c>
      <c r="L4"/>
      <c r="M4"/>
      <c r="N4"/>
      <c r="O4"/>
    </row>
    <row r="5" spans="1:15">
      <c r="A5" s="16" t="s">
        <v>16</v>
      </c>
      <c r="B5" s="16">
        <v>1242.5</v>
      </c>
      <c r="C5" s="16">
        <v>1243.9000000000001</v>
      </c>
      <c r="D5" s="25">
        <v>1243.3</v>
      </c>
      <c r="E5" s="16">
        <v>1238.3</v>
      </c>
      <c r="F5" s="16">
        <v>1232.8</v>
      </c>
      <c r="G5" s="16">
        <v>1220.9000000000001</v>
      </c>
      <c r="H5" s="16">
        <v>1211.961</v>
      </c>
      <c r="I5" s="16">
        <v>1202.8350000000003</v>
      </c>
      <c r="J5" s="16">
        <v>1194.1580000000001</v>
      </c>
      <c r="K5" s="21">
        <v>1186.0739999999998</v>
      </c>
      <c r="L5"/>
      <c r="M5"/>
      <c r="N5"/>
      <c r="O5"/>
    </row>
    <row r="6" spans="1:15">
      <c r="A6" s="16" t="s">
        <v>17</v>
      </c>
      <c r="B6" s="16">
        <v>1244.0999999999999</v>
      </c>
      <c r="C6" s="16">
        <v>1246</v>
      </c>
      <c r="D6" s="25">
        <v>1244.4000000000001</v>
      </c>
      <c r="E6" s="16">
        <v>1239.5999999999999</v>
      </c>
      <c r="F6" s="16">
        <v>1234.5999999999999</v>
      </c>
      <c r="G6" s="16">
        <v>1221.2</v>
      </c>
      <c r="H6" s="16">
        <v>1213.4509999999998</v>
      </c>
      <c r="I6" s="16">
        <v>1204.9749999999999</v>
      </c>
      <c r="J6" s="16">
        <v>1196.1589999999999</v>
      </c>
      <c r="K6" s="21"/>
      <c r="L6"/>
      <c r="M6"/>
      <c r="N6"/>
      <c r="O6"/>
    </row>
    <row r="7" spans="1:15">
      <c r="A7" s="16" t="s">
        <v>18</v>
      </c>
      <c r="B7" s="16">
        <v>1244.9000000000001</v>
      </c>
      <c r="C7" s="16">
        <v>1247.5999999999999</v>
      </c>
      <c r="D7" s="25">
        <v>1245.0999999999999</v>
      </c>
      <c r="E7" s="16">
        <v>1240.4000000000001</v>
      </c>
      <c r="F7" s="16">
        <v>1235.0999999999999</v>
      </c>
      <c r="G7" s="16">
        <v>1221.9000000000001</v>
      </c>
      <c r="H7" s="16">
        <v>1213.876</v>
      </c>
      <c r="I7" s="16">
        <v>1203.6930000000002</v>
      </c>
      <c r="J7" s="16">
        <v>1196.7619999999999</v>
      </c>
      <c r="K7" s="21"/>
      <c r="L7"/>
      <c r="M7"/>
      <c r="N7"/>
      <c r="O7"/>
    </row>
    <row r="8" spans="1:15">
      <c r="A8" s="16" t="s">
        <v>19</v>
      </c>
      <c r="B8" s="16">
        <v>1245.9000000000001</v>
      </c>
      <c r="C8" s="16">
        <v>1248.8</v>
      </c>
      <c r="D8" s="25">
        <v>1246.2</v>
      </c>
      <c r="E8" s="16">
        <v>1241.3</v>
      </c>
      <c r="F8" s="16">
        <v>1236.2</v>
      </c>
      <c r="G8" s="16">
        <v>1222.5999999999999</v>
      </c>
      <c r="H8" s="16">
        <v>1214.1380000000001</v>
      </c>
      <c r="I8" s="16">
        <v>1204.1160000000002</v>
      </c>
      <c r="J8" s="16">
        <v>1199.8330000000001</v>
      </c>
      <c r="K8" s="21"/>
      <c r="L8"/>
      <c r="M8"/>
      <c r="N8"/>
      <c r="O8"/>
    </row>
    <row r="9" spans="1:15">
      <c r="A9" s="16" t="s">
        <v>20</v>
      </c>
      <c r="B9" s="16">
        <v>1246.9000000000001</v>
      </c>
      <c r="C9" s="16">
        <v>1248.9000000000001</v>
      </c>
      <c r="D9" s="25">
        <v>1245.5</v>
      </c>
      <c r="E9" s="16">
        <v>1241.5999999999999</v>
      </c>
      <c r="F9" s="16">
        <v>1236.2</v>
      </c>
      <c r="G9" s="16">
        <v>1223.2</v>
      </c>
      <c r="H9" s="16">
        <v>1213.9179999999999</v>
      </c>
      <c r="I9" s="16">
        <v>1204.7169999999999</v>
      </c>
      <c r="J9" s="16">
        <v>1201.7819999999999</v>
      </c>
      <c r="K9" s="21"/>
      <c r="L9"/>
      <c r="M9"/>
      <c r="N9"/>
      <c r="O9"/>
    </row>
    <row r="10" spans="1:15">
      <c r="A10" s="16" t="s">
        <v>21</v>
      </c>
      <c r="B10" s="16">
        <v>1247.7</v>
      </c>
      <c r="C10" s="16">
        <v>1249.2</v>
      </c>
      <c r="D10" s="25">
        <v>1245.8</v>
      </c>
      <c r="E10" s="16">
        <v>1241.2</v>
      </c>
      <c r="F10" s="16">
        <v>1235.8</v>
      </c>
      <c r="G10" s="16">
        <v>1222.2</v>
      </c>
      <c r="H10" s="16">
        <v>1212.7809999999999</v>
      </c>
      <c r="I10" s="16">
        <v>1204.011</v>
      </c>
      <c r="J10" s="16">
        <v>1201.9369999999999</v>
      </c>
      <c r="K10" s="21"/>
      <c r="L10"/>
      <c r="M10"/>
      <c r="N10"/>
      <c r="O10"/>
    </row>
    <row r="11" spans="1:15">
      <c r="A11" s="16" t="s">
        <v>22</v>
      </c>
      <c r="B11" s="16">
        <v>1225.5999999999999</v>
      </c>
      <c r="C11" s="16">
        <v>1230</v>
      </c>
      <c r="D11" s="25">
        <v>1226.0999999999999</v>
      </c>
      <c r="E11" s="16">
        <v>1224</v>
      </c>
      <c r="F11" s="16">
        <v>1219.5</v>
      </c>
      <c r="G11" s="16">
        <v>1206.0999999999999</v>
      </c>
      <c r="H11" s="16">
        <v>1198.374</v>
      </c>
      <c r="I11" s="16">
        <v>1189.6559999999999</v>
      </c>
      <c r="J11" s="16">
        <v>1189.2259999999999</v>
      </c>
      <c r="K11" s="21"/>
      <c r="L11"/>
      <c r="M11"/>
      <c r="N11"/>
      <c r="O11"/>
    </row>
    <row r="12" spans="1:15">
      <c r="A12" s="16" t="s">
        <v>23</v>
      </c>
      <c r="B12" s="16">
        <v>1223.5999999999999</v>
      </c>
      <c r="C12" s="16">
        <v>1227.9000000000001</v>
      </c>
      <c r="D12" s="25">
        <v>1224.2</v>
      </c>
      <c r="E12" s="16">
        <v>1223.3</v>
      </c>
      <c r="F12" s="16">
        <v>1217.9000000000001</v>
      </c>
      <c r="G12" s="16">
        <v>1203.723</v>
      </c>
      <c r="H12" s="16">
        <v>1196.0909999999999</v>
      </c>
      <c r="I12" s="16">
        <v>1186.991</v>
      </c>
      <c r="J12" s="16">
        <v>1185.817</v>
      </c>
      <c r="K12" s="21"/>
      <c r="L12"/>
      <c r="M12"/>
      <c r="N12"/>
      <c r="O12"/>
    </row>
    <row r="13" spans="1:15">
      <c r="A13" s="16" t="s">
        <v>24</v>
      </c>
      <c r="B13" s="16">
        <v>1239.5</v>
      </c>
      <c r="C13" s="16">
        <v>1241.7</v>
      </c>
      <c r="D13" s="25">
        <v>1236.5</v>
      </c>
      <c r="E13" s="16">
        <v>1233.3</v>
      </c>
      <c r="F13" s="16">
        <v>1223.3</v>
      </c>
      <c r="G13" s="16">
        <v>1213.018</v>
      </c>
      <c r="H13" s="16">
        <v>1203.6329999999998</v>
      </c>
      <c r="I13" s="16">
        <v>1192.873</v>
      </c>
      <c r="J13" s="16">
        <v>1191.0700000000002</v>
      </c>
      <c r="K13" s="21"/>
      <c r="L13"/>
      <c r="M13"/>
      <c r="N13"/>
      <c r="O13"/>
    </row>
    <row r="14" spans="1:15" ht="15" thickBot="1">
      <c r="A14" s="18" t="s">
        <v>25</v>
      </c>
      <c r="B14" s="18">
        <v>1245.9000000000001</v>
      </c>
      <c r="C14" s="18">
        <v>1246.0999999999999</v>
      </c>
      <c r="D14" s="26">
        <v>1240.8</v>
      </c>
      <c r="E14" s="18">
        <v>1237.2</v>
      </c>
      <c r="F14" s="18">
        <v>1226.2</v>
      </c>
      <c r="G14" s="18">
        <v>1216.2280000000001</v>
      </c>
      <c r="H14" s="18">
        <v>1207.039</v>
      </c>
      <c r="I14" s="18">
        <v>1192.6590000000001</v>
      </c>
      <c r="J14" s="18">
        <v>1193.114</v>
      </c>
      <c r="K14" s="2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N14"/>
  <sheetViews>
    <sheetView workbookViewId="0">
      <selection activeCell="M16" sqref="M16"/>
    </sheetView>
  </sheetViews>
  <sheetFormatPr defaultColWidth="9.109375" defaultRowHeight="14.4"/>
  <cols>
    <col min="1" max="9" width="9.109375" style="12"/>
    <col min="10" max="10" width="9" style="12" customWidth="1"/>
    <col min="11" max="11" width="8.109375" style="12" customWidth="1"/>
    <col min="12" max="16384" width="9.109375" style="12"/>
  </cols>
  <sheetData>
    <row r="1" spans="1:14" ht="16.2" thickBot="1">
      <c r="A1" s="2" t="s">
        <v>31</v>
      </c>
    </row>
    <row r="2" spans="1:14" ht="1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  <c r="K2" s="14">
        <v>2022</v>
      </c>
    </row>
    <row r="3" spans="1:14">
      <c r="A3" s="15" t="s">
        <v>14</v>
      </c>
      <c r="B3" s="16">
        <v>1046.2</v>
      </c>
      <c r="C3" s="25">
        <v>1007.7</v>
      </c>
      <c r="D3" s="16">
        <v>963.9</v>
      </c>
      <c r="E3" s="16">
        <v>916.5</v>
      </c>
      <c r="F3" s="16">
        <v>874.8</v>
      </c>
      <c r="G3" s="16">
        <v>775.4</v>
      </c>
      <c r="H3" s="16">
        <v>719.20399999999995</v>
      </c>
      <c r="I3" s="16">
        <v>666.66099999999983</v>
      </c>
      <c r="J3" s="36">
        <v>636.83000000000004</v>
      </c>
      <c r="K3" s="21">
        <v>593.1350000000001</v>
      </c>
      <c r="L3"/>
      <c r="M3"/>
      <c r="N3"/>
    </row>
    <row r="4" spans="1:14">
      <c r="A4" s="15" t="s">
        <v>15</v>
      </c>
      <c r="B4" s="16">
        <v>1046.5</v>
      </c>
      <c r="C4" s="25">
        <v>1006.4</v>
      </c>
      <c r="D4" s="16">
        <v>962.6</v>
      </c>
      <c r="E4" s="16">
        <v>917.4</v>
      </c>
      <c r="F4" s="16">
        <v>873.8</v>
      </c>
      <c r="G4" s="16">
        <v>770.8</v>
      </c>
      <c r="H4" s="16">
        <v>716.26900000000001</v>
      </c>
      <c r="I4" s="16">
        <v>659.57600000000002</v>
      </c>
      <c r="J4" s="36">
        <v>633.59100000000001</v>
      </c>
      <c r="K4" s="21">
        <v>589.70900000000006</v>
      </c>
      <c r="L4"/>
      <c r="M4"/>
      <c r="N4"/>
    </row>
    <row r="5" spans="1:14">
      <c r="A5" s="15" t="s">
        <v>16</v>
      </c>
      <c r="B5" s="16">
        <v>1045.9000000000001</v>
      </c>
      <c r="C5" s="25">
        <v>1006.6</v>
      </c>
      <c r="D5" s="16">
        <v>960.5</v>
      </c>
      <c r="E5" s="16">
        <v>915.4</v>
      </c>
      <c r="F5" s="16">
        <v>868.1</v>
      </c>
      <c r="G5" s="16">
        <v>767.5</v>
      </c>
      <c r="H5" s="16">
        <v>714.10300000000007</v>
      </c>
      <c r="I5" s="16">
        <v>655.83899999999994</v>
      </c>
      <c r="J5" s="36">
        <v>630.17999999999995</v>
      </c>
      <c r="K5" s="21">
        <v>586.03499999999997</v>
      </c>
      <c r="L5"/>
      <c r="M5"/>
      <c r="N5"/>
    </row>
    <row r="6" spans="1:14">
      <c r="A6" s="15" t="s">
        <v>17</v>
      </c>
      <c r="B6" s="16">
        <v>1038.9000000000001</v>
      </c>
      <c r="C6" s="25">
        <v>1001.1</v>
      </c>
      <c r="D6" s="16">
        <v>953.3</v>
      </c>
      <c r="E6" s="16">
        <v>908.3</v>
      </c>
      <c r="F6" s="16">
        <v>861.8</v>
      </c>
      <c r="G6" s="16">
        <v>760.8</v>
      </c>
      <c r="H6" s="16">
        <v>709.65600000000006</v>
      </c>
      <c r="I6" s="16">
        <v>652.77799999999991</v>
      </c>
      <c r="J6" s="36">
        <v>625.78100000000006</v>
      </c>
      <c r="K6" s="21"/>
      <c r="L6"/>
      <c r="M6"/>
      <c r="N6"/>
    </row>
    <row r="7" spans="1:14">
      <c r="A7" s="15" t="s">
        <v>18</v>
      </c>
      <c r="B7" s="16">
        <v>1034.4000000000001</v>
      </c>
      <c r="C7" s="25">
        <v>998.7</v>
      </c>
      <c r="D7" s="16">
        <v>947.8</v>
      </c>
      <c r="E7" s="16">
        <v>902.5</v>
      </c>
      <c r="F7" s="16">
        <v>854.6</v>
      </c>
      <c r="G7" s="16">
        <v>755.2</v>
      </c>
      <c r="H7" s="16">
        <v>705.721</v>
      </c>
      <c r="I7" s="16">
        <v>658.59499999999991</v>
      </c>
      <c r="J7" s="36">
        <v>621.57300000000009</v>
      </c>
      <c r="K7" s="21"/>
      <c r="L7"/>
      <c r="M7"/>
      <c r="N7"/>
    </row>
    <row r="8" spans="1:14">
      <c r="A8" s="15" t="s">
        <v>19</v>
      </c>
      <c r="B8" s="16">
        <v>1031.7</v>
      </c>
      <c r="C8" s="25">
        <v>998.4</v>
      </c>
      <c r="D8" s="16">
        <v>947.8</v>
      </c>
      <c r="E8" s="16">
        <v>901.7</v>
      </c>
      <c r="F8" s="16">
        <v>852.3</v>
      </c>
      <c r="G8" s="16">
        <v>750.9</v>
      </c>
      <c r="H8" s="16">
        <v>702.048</v>
      </c>
      <c r="I8" s="16">
        <v>657.71800000000007</v>
      </c>
      <c r="J8" s="16">
        <v>617.91100000000006</v>
      </c>
      <c r="K8" s="21"/>
      <c r="L8"/>
      <c r="M8"/>
      <c r="N8"/>
    </row>
    <row r="9" spans="1:14">
      <c r="A9" s="15" t="s">
        <v>20</v>
      </c>
      <c r="B9" s="16">
        <v>1025.4000000000001</v>
      </c>
      <c r="C9" s="25">
        <v>991.9</v>
      </c>
      <c r="D9" s="16">
        <v>940.9</v>
      </c>
      <c r="E9" s="16">
        <v>895.3</v>
      </c>
      <c r="F9" s="16">
        <v>846</v>
      </c>
      <c r="G9" s="16">
        <v>747.6</v>
      </c>
      <c r="H9" s="16">
        <v>698.59199999999998</v>
      </c>
      <c r="I9" s="16">
        <v>657.19900000000007</v>
      </c>
      <c r="J9" s="16">
        <v>614.59100000000001</v>
      </c>
      <c r="K9" s="21"/>
      <c r="L9"/>
      <c r="M9"/>
      <c r="N9"/>
    </row>
    <row r="10" spans="1:14">
      <c r="A10" s="15" t="s">
        <v>21</v>
      </c>
      <c r="B10" s="16">
        <v>1026.4000000000001</v>
      </c>
      <c r="C10" s="25">
        <v>991.2</v>
      </c>
      <c r="D10" s="16">
        <v>940.3</v>
      </c>
      <c r="E10" s="16">
        <v>893.4</v>
      </c>
      <c r="F10" s="16">
        <v>843.4</v>
      </c>
      <c r="G10" s="16">
        <v>745</v>
      </c>
      <c r="H10" s="16">
        <v>695.30200000000002</v>
      </c>
      <c r="I10" s="16">
        <v>655.327</v>
      </c>
      <c r="J10" s="16">
        <v>611.72099999999989</v>
      </c>
      <c r="K10" s="21"/>
      <c r="L10"/>
      <c r="M10"/>
      <c r="N10"/>
    </row>
    <row r="11" spans="1:14">
      <c r="A11" s="15" t="s">
        <v>22</v>
      </c>
      <c r="B11" s="16">
        <v>1025.5999999999999</v>
      </c>
      <c r="C11" s="25">
        <v>987.9</v>
      </c>
      <c r="D11" s="16">
        <v>938.2</v>
      </c>
      <c r="E11" s="16">
        <v>891.1</v>
      </c>
      <c r="F11" s="16">
        <v>842.6</v>
      </c>
      <c r="G11" s="16">
        <v>741.6</v>
      </c>
      <c r="H11" s="16">
        <v>692.13400000000001</v>
      </c>
      <c r="I11" s="16">
        <v>649.91599999999994</v>
      </c>
      <c r="J11" s="16">
        <v>608.02099999999996</v>
      </c>
      <c r="K11" s="21"/>
      <c r="L11"/>
      <c r="M11"/>
      <c r="N11"/>
    </row>
    <row r="12" spans="1:14">
      <c r="A12" s="15" t="s">
        <v>23</v>
      </c>
      <c r="B12" s="16">
        <v>1020.8</v>
      </c>
      <c r="C12" s="25">
        <v>984</v>
      </c>
      <c r="D12" s="16">
        <v>935</v>
      </c>
      <c r="E12" s="16">
        <v>888.2</v>
      </c>
      <c r="F12" s="16">
        <v>830.1</v>
      </c>
      <c r="G12" s="16">
        <v>733.61399999999992</v>
      </c>
      <c r="H12" s="16">
        <v>686.05600000000004</v>
      </c>
      <c r="I12" s="16">
        <v>645.17000000000007</v>
      </c>
      <c r="J12" s="16">
        <v>603.83399999999995</v>
      </c>
      <c r="K12" s="21"/>
      <c r="L12"/>
      <c r="M12"/>
      <c r="N12"/>
    </row>
    <row r="13" spans="1:14">
      <c r="A13" s="15" t="s">
        <v>24</v>
      </c>
      <c r="B13" s="16">
        <v>1017.4</v>
      </c>
      <c r="C13" s="25">
        <v>977.1</v>
      </c>
      <c r="D13" s="16">
        <v>927.8</v>
      </c>
      <c r="E13" s="16">
        <v>882.7</v>
      </c>
      <c r="F13" s="16">
        <v>795.3</v>
      </c>
      <c r="G13" s="16">
        <v>729.00400000000002</v>
      </c>
      <c r="H13" s="16">
        <v>680.95500000000004</v>
      </c>
      <c r="I13" s="16">
        <v>642.87699999999995</v>
      </c>
      <c r="J13" s="16">
        <v>599.88600000000008</v>
      </c>
      <c r="K13" s="21"/>
    </row>
    <row r="14" spans="1:14" ht="15" thickBot="1">
      <c r="A14" s="17" t="s">
        <v>25</v>
      </c>
      <c r="B14" s="18">
        <v>1014.4</v>
      </c>
      <c r="C14" s="26">
        <v>971.9</v>
      </c>
      <c r="D14" s="18">
        <v>923</v>
      </c>
      <c r="E14" s="18">
        <v>879.8</v>
      </c>
      <c r="F14" s="18">
        <v>783.6</v>
      </c>
      <c r="G14" s="18">
        <v>724.96</v>
      </c>
      <c r="H14" s="18">
        <v>675.25399999999991</v>
      </c>
      <c r="I14" s="18">
        <v>640.72300000000007</v>
      </c>
      <c r="J14" s="18">
        <v>597.64499999999998</v>
      </c>
      <c r="K14" s="2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O12"/>
  <sheetViews>
    <sheetView workbookViewId="0">
      <selection activeCell="J5" sqref="J5:K5"/>
    </sheetView>
  </sheetViews>
  <sheetFormatPr defaultRowHeight="14.4"/>
  <cols>
    <col min="1" max="1" width="22.109375" customWidth="1"/>
    <col min="2" max="5" width="8.6640625" customWidth="1"/>
    <col min="6" max="6" width="9.88671875" customWidth="1"/>
    <col min="7" max="7" width="8.6640625" customWidth="1"/>
    <col min="8" max="8" width="8.44140625" customWidth="1"/>
    <col min="9" max="9" width="8.109375" customWidth="1"/>
  </cols>
  <sheetData>
    <row r="1" spans="1:15" ht="16.2" thickBot="1">
      <c r="A1" s="2" t="s">
        <v>41</v>
      </c>
      <c r="B1" s="1"/>
      <c r="C1" s="1"/>
      <c r="D1" s="1"/>
      <c r="E1" s="1"/>
      <c r="F1" s="1"/>
      <c r="G1" s="1"/>
      <c r="H1" s="1"/>
      <c r="I1" s="1"/>
    </row>
    <row r="2" spans="1:15" ht="29.4" customHeight="1" thickBot="1">
      <c r="A2" s="3"/>
      <c r="B2" s="58" t="s">
        <v>8</v>
      </c>
      <c r="C2" s="58" t="s">
        <v>9</v>
      </c>
      <c r="D2" s="58" t="s">
        <v>10</v>
      </c>
      <c r="E2" s="58" t="s">
        <v>11</v>
      </c>
      <c r="F2" s="58" t="s">
        <v>42</v>
      </c>
      <c r="G2" s="58">
        <v>2020</v>
      </c>
      <c r="H2" s="58">
        <v>2021</v>
      </c>
      <c r="I2" s="58" t="s">
        <v>98</v>
      </c>
    </row>
    <row r="3" spans="1:15">
      <c r="A3" s="8" t="s">
        <v>12</v>
      </c>
      <c r="B3" s="21">
        <v>9826.9434803029999</v>
      </c>
      <c r="C3" s="21">
        <v>10615.165493099999</v>
      </c>
      <c r="D3" s="21">
        <v>11309.663807479999</v>
      </c>
      <c r="E3" s="21">
        <v>11532.852816729999</v>
      </c>
      <c r="F3" s="21">
        <v>12181.959000000001</v>
      </c>
      <c r="G3" s="21">
        <v>14093</v>
      </c>
      <c r="H3" s="21">
        <v>14776.84013927</v>
      </c>
      <c r="I3" s="21">
        <v>3900.2769714900001</v>
      </c>
      <c r="J3" s="12"/>
      <c r="K3" s="12"/>
    </row>
    <row r="4" spans="1:15" s="12" customFormat="1">
      <c r="A4" s="4" t="s">
        <v>13</v>
      </c>
      <c r="B4" s="19">
        <v>7555.6722775099988</v>
      </c>
      <c r="C4" s="19">
        <v>7745.2806918399992</v>
      </c>
      <c r="D4" s="19">
        <v>7863.5702895000022</v>
      </c>
      <c r="E4" s="19">
        <v>8263.1605243100003</v>
      </c>
      <c r="F4" s="19">
        <v>8479.2389999999996</v>
      </c>
      <c r="G4" s="19">
        <v>8954.6</v>
      </c>
      <c r="H4" s="19">
        <v>9023.0293615499995</v>
      </c>
      <c r="I4" s="19">
        <v>2263.2780579400001</v>
      </c>
      <c r="L4"/>
      <c r="M4"/>
      <c r="N4"/>
      <c r="O4"/>
    </row>
    <row r="5" spans="1:15" s="12" customFormat="1">
      <c r="A5" s="4" t="s">
        <v>47</v>
      </c>
      <c r="B5" s="19">
        <v>1294.15586508</v>
      </c>
      <c r="C5" s="19">
        <v>1284.2147394000003</v>
      </c>
      <c r="D5" s="19">
        <v>1331.1167741299998</v>
      </c>
      <c r="E5" s="19">
        <v>1373.0934475499996</v>
      </c>
      <c r="F5" s="19">
        <v>1391.6812090599999</v>
      </c>
      <c r="G5" s="19">
        <v>1540.9970000000001</v>
      </c>
      <c r="H5" s="19">
        <v>1751.7875392600001</v>
      </c>
      <c r="I5" s="19">
        <v>531.09093833000009</v>
      </c>
    </row>
    <row r="6" spans="1:15" ht="15" thickBot="1">
      <c r="A6" s="5" t="s">
        <v>45</v>
      </c>
      <c r="B6" s="20">
        <v>701.25900000000001</v>
      </c>
      <c r="C6" s="20">
        <v>790.06299999999999</v>
      </c>
      <c r="D6" s="20">
        <v>883.32299999999998</v>
      </c>
      <c r="E6" s="20">
        <v>963.88</v>
      </c>
      <c r="F6" s="20">
        <v>1076.7629999999999</v>
      </c>
      <c r="G6" s="20">
        <v>3723.2890000000002</v>
      </c>
      <c r="H6" s="20">
        <v>1728.7939863800002</v>
      </c>
      <c r="I6" s="20">
        <v>459.32758307</v>
      </c>
      <c r="J6" s="12"/>
      <c r="K6" s="12"/>
    </row>
    <row r="7" spans="1:15">
      <c r="I7" s="12"/>
      <c r="J7" s="12"/>
      <c r="K7" s="12"/>
    </row>
    <row r="8" spans="1:15">
      <c r="D8" s="12"/>
      <c r="E8" s="12"/>
      <c r="F8" s="12"/>
      <c r="G8" s="12"/>
      <c r="H8" s="12"/>
      <c r="I8" s="12"/>
    </row>
    <row r="9" spans="1:15">
      <c r="D9" s="12"/>
      <c r="E9" s="12"/>
      <c r="F9" s="12"/>
      <c r="G9" s="12"/>
      <c r="H9" s="12"/>
    </row>
    <row r="10" spans="1:15">
      <c r="D10" s="12"/>
      <c r="E10" s="12"/>
      <c r="F10" s="12"/>
      <c r="G10" s="12"/>
      <c r="H10" s="12"/>
    </row>
    <row r="11" spans="1:15">
      <c r="D11" s="12"/>
      <c r="E11" s="12"/>
      <c r="F11" s="12"/>
      <c r="G11" s="12"/>
      <c r="H11" s="12"/>
    </row>
    <row r="12" spans="1:15">
      <c r="D12" s="12"/>
      <c r="E12" s="12"/>
      <c r="F12" s="12"/>
      <c r="G12" s="12"/>
      <c r="H12" s="12"/>
    </row>
  </sheetData>
  <phoneticPr fontId="6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O35"/>
  <sheetViews>
    <sheetView workbookViewId="0">
      <selection activeCell="F12" sqref="F12"/>
    </sheetView>
  </sheetViews>
  <sheetFormatPr defaultRowHeight="14.4"/>
  <cols>
    <col min="2" max="2" width="11.109375" customWidth="1"/>
    <col min="3" max="3" width="10.77734375" customWidth="1"/>
    <col min="4" max="4" width="11.33203125" customWidth="1"/>
    <col min="5" max="5" width="11.21875" customWidth="1"/>
    <col min="6" max="6" width="11.44140625" customWidth="1"/>
    <col min="7" max="7" width="10.33203125" customWidth="1"/>
    <col min="9" max="10" width="10.33203125" customWidth="1"/>
    <col min="11" max="11" width="10.44140625" customWidth="1"/>
    <col min="12" max="14" width="10.88671875" customWidth="1"/>
    <col min="15" max="15" width="10.33203125" style="12" customWidth="1"/>
  </cols>
  <sheetData>
    <row r="1" spans="1:15">
      <c r="A1" s="48" t="s">
        <v>89</v>
      </c>
      <c r="B1" s="48"/>
      <c r="C1" s="48"/>
      <c r="D1" s="48"/>
      <c r="E1" s="48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>
      <c r="A2" s="50" t="s">
        <v>90</v>
      </c>
      <c r="B2" s="13"/>
      <c r="C2" s="13"/>
      <c r="D2" s="13"/>
      <c r="E2" s="51"/>
      <c r="F2" s="52"/>
      <c r="G2" s="52"/>
      <c r="H2" s="52"/>
      <c r="I2" s="50" t="s">
        <v>91</v>
      </c>
      <c r="J2" s="13"/>
      <c r="K2" s="13"/>
      <c r="L2" s="13"/>
      <c r="M2" s="51"/>
      <c r="N2" s="52"/>
      <c r="O2" s="52"/>
    </row>
    <row r="3" spans="1:15">
      <c r="A3" s="53"/>
      <c r="B3" s="54" t="s">
        <v>92</v>
      </c>
      <c r="C3" s="54" t="s">
        <v>39</v>
      </c>
      <c r="D3" s="54" t="s">
        <v>40</v>
      </c>
      <c r="E3" s="54" t="s">
        <v>43</v>
      </c>
      <c r="F3" s="54" t="s">
        <v>46</v>
      </c>
      <c r="G3" s="54" t="s">
        <v>101</v>
      </c>
      <c r="H3" s="52"/>
      <c r="I3" s="53"/>
      <c r="J3" s="54" t="s">
        <v>92</v>
      </c>
      <c r="K3" s="54" t="s">
        <v>39</v>
      </c>
      <c r="L3" s="54" t="s">
        <v>40</v>
      </c>
      <c r="M3" s="54" t="s">
        <v>43</v>
      </c>
      <c r="N3" s="54" t="s">
        <v>46</v>
      </c>
      <c r="O3" s="54" t="s">
        <v>101</v>
      </c>
    </row>
    <row r="4" spans="1:15">
      <c r="A4" s="55" t="s">
        <v>14</v>
      </c>
      <c r="B4" s="56">
        <v>999108.16168999998</v>
      </c>
      <c r="C4" s="56">
        <v>1068967.9937400001</v>
      </c>
      <c r="D4" s="56">
        <v>1074780.91396</v>
      </c>
      <c r="E4" s="56">
        <v>1167193.7126500001</v>
      </c>
      <c r="F4" s="56">
        <v>1536853.5123999999</v>
      </c>
      <c r="G4" s="56">
        <v>1398392.3957700003</v>
      </c>
      <c r="H4" s="52"/>
      <c r="I4" s="55" t="s">
        <v>14</v>
      </c>
      <c r="J4" s="56">
        <v>79798.615720000002</v>
      </c>
      <c r="K4" s="56">
        <v>90113.24007</v>
      </c>
      <c r="L4" s="56">
        <v>94515.269809999998</v>
      </c>
      <c r="M4" s="56">
        <v>102534.44326999999</v>
      </c>
      <c r="N4" s="56">
        <v>190004.37899999999</v>
      </c>
      <c r="O4" s="56">
        <v>170118.05421999999</v>
      </c>
    </row>
    <row r="5" spans="1:15">
      <c r="A5" s="51" t="s">
        <v>15</v>
      </c>
      <c r="B5" s="56">
        <v>968577.82453999983</v>
      </c>
      <c r="C5" s="56">
        <v>994789.32334</v>
      </c>
      <c r="D5" s="56">
        <v>1033770.3879499999</v>
      </c>
      <c r="E5" s="56">
        <v>1111541.1885599999</v>
      </c>
      <c r="F5" s="56">
        <v>1415879.8124899999</v>
      </c>
      <c r="G5" s="56">
        <v>1341347.00241</v>
      </c>
      <c r="H5" s="52"/>
      <c r="I5" s="51" t="s">
        <v>15</v>
      </c>
      <c r="J5" s="56">
        <v>93544.048650000012</v>
      </c>
      <c r="K5" s="56">
        <v>92568.6152</v>
      </c>
      <c r="L5" s="56">
        <v>101434.62702</v>
      </c>
      <c r="M5" s="56">
        <v>106301.17402000001</v>
      </c>
      <c r="N5" s="56">
        <v>145089.23334000001</v>
      </c>
      <c r="O5" s="56">
        <v>157542.87358000001</v>
      </c>
    </row>
    <row r="6" spans="1:15">
      <c r="A6" s="51" t="s">
        <v>16</v>
      </c>
      <c r="B6" s="56">
        <v>928290.45294999995</v>
      </c>
      <c r="C6" s="56">
        <v>900477.98011999996</v>
      </c>
      <c r="D6" s="56">
        <v>934949.18884999992</v>
      </c>
      <c r="E6" s="56">
        <v>951307.81111000001</v>
      </c>
      <c r="F6" s="56">
        <v>1188143.63956</v>
      </c>
      <c r="G6" s="56">
        <v>1160537.5733099999</v>
      </c>
      <c r="H6" s="52"/>
      <c r="I6" s="51" t="s">
        <v>16</v>
      </c>
      <c r="J6" s="56">
        <v>102700.02708</v>
      </c>
      <c r="K6" s="56">
        <v>108529.50268999999</v>
      </c>
      <c r="L6" s="56">
        <v>119585.91583</v>
      </c>
      <c r="M6" s="56">
        <v>128305.66886000002</v>
      </c>
      <c r="N6" s="56">
        <v>102673.40928000001</v>
      </c>
      <c r="O6" s="56">
        <v>131666.65527000002</v>
      </c>
    </row>
    <row r="7" spans="1:15">
      <c r="A7" s="51" t="s">
        <v>17</v>
      </c>
      <c r="B7" s="56">
        <v>843957.97149999999</v>
      </c>
      <c r="C7" s="56">
        <v>884177.54110999999</v>
      </c>
      <c r="D7" s="56">
        <v>926844.31910000008</v>
      </c>
      <c r="E7" s="56">
        <v>903556.32382000005</v>
      </c>
      <c r="F7" s="56">
        <v>1099104.6743400001</v>
      </c>
      <c r="G7" s="56"/>
      <c r="H7" s="52"/>
      <c r="I7" s="51" t="s">
        <v>17</v>
      </c>
      <c r="J7" s="56">
        <v>82044.762009999991</v>
      </c>
      <c r="K7" s="56">
        <v>110887.61614000001</v>
      </c>
      <c r="L7" s="56">
        <v>109999.04318000001</v>
      </c>
      <c r="M7" s="56">
        <v>316298.74299</v>
      </c>
      <c r="N7" s="56">
        <v>148746.92521000002</v>
      </c>
      <c r="O7" s="56"/>
    </row>
    <row r="8" spans="1:15">
      <c r="A8" s="51" t="s">
        <v>18</v>
      </c>
      <c r="B8" s="56">
        <v>926946.87386000005</v>
      </c>
      <c r="C8" s="56">
        <v>934130.75112999987</v>
      </c>
      <c r="D8" s="56">
        <v>995746.23933000001</v>
      </c>
      <c r="E8" s="56">
        <v>1136076.1886800001</v>
      </c>
      <c r="F8" s="56">
        <v>1177042.5265700002</v>
      </c>
      <c r="G8" s="56"/>
      <c r="H8" s="52"/>
      <c r="I8" s="51" t="s">
        <v>18</v>
      </c>
      <c r="J8" s="56">
        <v>77544.39598999999</v>
      </c>
      <c r="K8" s="56">
        <v>95534.614679999999</v>
      </c>
      <c r="L8" s="56">
        <v>106404.29718000001</v>
      </c>
      <c r="M8" s="56">
        <v>733228.51343000005</v>
      </c>
      <c r="N8" s="56">
        <v>266333.34574000002</v>
      </c>
      <c r="O8" s="56"/>
    </row>
    <row r="9" spans="1:15">
      <c r="A9" s="51" t="s">
        <v>19</v>
      </c>
      <c r="B9" s="56">
        <v>916181.99751000002</v>
      </c>
      <c r="C9" s="56">
        <v>928066.47601999994</v>
      </c>
      <c r="D9" s="56">
        <v>966476.47052000009</v>
      </c>
      <c r="E9" s="56">
        <v>1379859.26722</v>
      </c>
      <c r="F9" s="56">
        <v>1214582.4072799999</v>
      </c>
      <c r="G9" s="56"/>
      <c r="H9" s="52"/>
      <c r="I9" s="51" t="s">
        <v>19</v>
      </c>
      <c r="J9" s="56">
        <v>62695.091240000002</v>
      </c>
      <c r="K9" s="56">
        <v>65715.642869999996</v>
      </c>
      <c r="L9" s="56">
        <v>94187.22262</v>
      </c>
      <c r="M9" s="56">
        <v>819929.13743999996</v>
      </c>
      <c r="N9" s="56">
        <v>213941.92671999999</v>
      </c>
      <c r="O9" s="56"/>
    </row>
    <row r="10" spans="1:15">
      <c r="A10" s="51" t="s">
        <v>20</v>
      </c>
      <c r="B10" s="56">
        <v>913183.49575</v>
      </c>
      <c r="C10" s="56">
        <v>940016.89775999985</v>
      </c>
      <c r="D10" s="56">
        <v>1023554.65176</v>
      </c>
      <c r="E10" s="56">
        <v>1365342.4110599998</v>
      </c>
      <c r="F10" s="56">
        <v>1179723.8554299998</v>
      </c>
      <c r="G10" s="56"/>
      <c r="H10" s="52"/>
      <c r="I10" s="51" t="s">
        <v>20</v>
      </c>
      <c r="J10" s="56">
        <v>62670.201370000002</v>
      </c>
      <c r="K10" s="56">
        <v>64010.945800000001</v>
      </c>
      <c r="L10" s="56">
        <v>75671.414470000003</v>
      </c>
      <c r="M10" s="56">
        <v>656669.69040000008</v>
      </c>
      <c r="N10" s="56">
        <v>103360.58035999998</v>
      </c>
      <c r="O10" s="56"/>
    </row>
    <row r="11" spans="1:15">
      <c r="A11" s="51" t="s">
        <v>21</v>
      </c>
      <c r="B11" s="56">
        <v>942758.30337999994</v>
      </c>
      <c r="C11" s="56">
        <v>960026.05987999996</v>
      </c>
      <c r="D11" s="56">
        <v>1005539.74375</v>
      </c>
      <c r="E11" s="56">
        <v>1178558.8447400001</v>
      </c>
      <c r="F11" s="56">
        <v>1132547.9896300002</v>
      </c>
      <c r="G11" s="56"/>
      <c r="H11" s="52"/>
      <c r="I11" s="51" t="s">
        <v>21</v>
      </c>
      <c r="J11" s="56">
        <v>55152.758800000003</v>
      </c>
      <c r="K11" s="56">
        <v>60576.166159999993</v>
      </c>
      <c r="L11" s="56">
        <v>63897.007770000004</v>
      </c>
      <c r="M11" s="56">
        <v>356974.72326999996</v>
      </c>
      <c r="N11" s="56">
        <v>87876.564879999991</v>
      </c>
      <c r="O11" s="56"/>
    </row>
    <row r="12" spans="1:15">
      <c r="A12" s="51" t="s">
        <v>22</v>
      </c>
      <c r="B12" s="56">
        <v>961871.63689000008</v>
      </c>
      <c r="C12" s="56">
        <v>957046.82027999999</v>
      </c>
      <c r="D12" s="56">
        <v>1040418.33693</v>
      </c>
      <c r="E12" s="56">
        <v>1181034.52223</v>
      </c>
      <c r="F12" s="56">
        <v>1177034.5794300002</v>
      </c>
      <c r="G12" s="56"/>
      <c r="H12" s="52"/>
      <c r="I12" s="51" t="s">
        <v>22</v>
      </c>
      <c r="J12" s="56">
        <v>46685.973909999993</v>
      </c>
      <c r="K12" s="56">
        <v>49952.729890000002</v>
      </c>
      <c r="L12" s="56">
        <v>54433.268259999997</v>
      </c>
      <c r="M12" s="56">
        <v>168722.4032</v>
      </c>
      <c r="N12" s="56">
        <v>68829.267609999995</v>
      </c>
      <c r="O12" s="56"/>
    </row>
    <row r="13" spans="1:15">
      <c r="A13" s="51" t="s">
        <v>23</v>
      </c>
      <c r="B13" s="56">
        <v>951235.0862100001</v>
      </c>
      <c r="C13" s="56">
        <v>980239.76878000004</v>
      </c>
      <c r="D13" s="56">
        <v>1035397.0337200001</v>
      </c>
      <c r="E13" s="56">
        <v>1150640.3105599999</v>
      </c>
      <c r="F13" s="56">
        <v>1160946.0756399999</v>
      </c>
      <c r="G13" s="56"/>
      <c r="H13" s="52"/>
      <c r="I13" s="51" t="s">
        <v>23</v>
      </c>
      <c r="J13" s="56">
        <v>56389.22075</v>
      </c>
      <c r="K13" s="56">
        <v>57360.831020000005</v>
      </c>
      <c r="L13" s="56">
        <v>63127.219020000004</v>
      </c>
      <c r="M13" s="56">
        <v>89526.416360000003</v>
      </c>
      <c r="N13" s="56">
        <v>92437.992400000003</v>
      </c>
      <c r="O13" s="56"/>
    </row>
    <row r="14" spans="1:15">
      <c r="A14" s="51" t="s">
        <v>24</v>
      </c>
      <c r="B14" s="56">
        <v>966398.49374999991</v>
      </c>
      <c r="C14" s="56">
        <v>974678.97958000004</v>
      </c>
      <c r="D14" s="56">
        <v>1042115.8581599999</v>
      </c>
      <c r="E14" s="56">
        <v>1150854.6740200003</v>
      </c>
      <c r="F14" s="56">
        <v>1204937.1243700001</v>
      </c>
      <c r="G14" s="56"/>
      <c r="H14" s="52"/>
      <c r="I14" s="51" t="s">
        <v>24</v>
      </c>
      <c r="J14" s="56">
        <v>78325.557719999997</v>
      </c>
      <c r="K14" s="56">
        <v>77498.039899999989</v>
      </c>
      <c r="L14" s="56">
        <v>91711.462649999987</v>
      </c>
      <c r="M14" s="56">
        <v>96899.805739999996</v>
      </c>
      <c r="N14" s="56">
        <v>148425.93718000001</v>
      </c>
      <c r="O14" s="56"/>
    </row>
    <row r="15" spans="1:15">
      <c r="A15" s="51" t="s">
        <v>25</v>
      </c>
      <c r="B15" s="56">
        <v>991153.50945000001</v>
      </c>
      <c r="C15" s="56">
        <v>1010234.2249899999</v>
      </c>
      <c r="D15" s="56">
        <v>1102365.91909</v>
      </c>
      <c r="E15" s="56">
        <v>1417041.8228200001</v>
      </c>
      <c r="F15" s="56">
        <v>1290043.9421299999</v>
      </c>
      <c r="G15" s="56"/>
      <c r="H15" s="52"/>
      <c r="I15" s="51" t="s">
        <v>25</v>
      </c>
      <c r="J15" s="56">
        <v>85772.239600000001</v>
      </c>
      <c r="K15" s="56">
        <v>91131.947479999988</v>
      </c>
      <c r="L15" s="56">
        <v>101796.58661</v>
      </c>
      <c r="M15" s="56">
        <v>147898.5122</v>
      </c>
      <c r="N15" s="56">
        <v>161074.42465999999</v>
      </c>
      <c r="O15" s="56"/>
    </row>
    <row r="16" spans="1:15">
      <c r="B16" s="61">
        <f>SUM(B4:B15)</f>
        <v>11309663.807479998</v>
      </c>
      <c r="C16" s="61">
        <f t="shared" ref="C16:N16" si="0">SUM(C4:C15)</f>
        <v>11532852.81673</v>
      </c>
      <c r="D16" s="61">
        <f t="shared" si="0"/>
        <v>12181959.06312</v>
      </c>
      <c r="E16" s="61">
        <f t="shared" si="0"/>
        <v>14093007.077469999</v>
      </c>
      <c r="F16" s="61">
        <f t="shared" si="0"/>
        <v>14776840.13927</v>
      </c>
      <c r="G16" s="61"/>
      <c r="H16" s="61"/>
      <c r="I16" s="61"/>
      <c r="J16" s="61">
        <f t="shared" si="0"/>
        <v>883322.89283999987</v>
      </c>
      <c r="K16" s="61">
        <f t="shared" si="0"/>
        <v>963879.89189999993</v>
      </c>
      <c r="L16" s="61">
        <f t="shared" si="0"/>
        <v>1076763.33442</v>
      </c>
      <c r="M16" s="61">
        <f t="shared" si="0"/>
        <v>3723289.2311800011</v>
      </c>
      <c r="N16" s="61">
        <f t="shared" si="0"/>
        <v>1728793.9863800001</v>
      </c>
      <c r="O16" s="61"/>
    </row>
    <row r="17" spans="1:15">
      <c r="G17" s="12"/>
    </row>
    <row r="18" spans="1:15">
      <c r="G18" s="12"/>
    </row>
    <row r="19" spans="1:15">
      <c r="G19" s="12"/>
    </row>
    <row r="20" spans="1:15">
      <c r="A20" s="50" t="s">
        <v>96</v>
      </c>
      <c r="B20" s="13"/>
      <c r="C20" s="13"/>
      <c r="D20" s="13"/>
      <c r="E20" s="51"/>
      <c r="F20" s="52"/>
      <c r="G20" s="52"/>
      <c r="H20" s="52"/>
      <c r="I20" s="50" t="s">
        <v>97</v>
      </c>
      <c r="J20" s="13"/>
      <c r="K20" s="13"/>
      <c r="L20" s="13"/>
      <c r="M20" s="51"/>
      <c r="N20" s="52"/>
      <c r="O20" s="52"/>
    </row>
    <row r="21" spans="1:15">
      <c r="A21" s="53"/>
      <c r="B21" s="54" t="s">
        <v>92</v>
      </c>
      <c r="C21" s="54" t="s">
        <v>39</v>
      </c>
      <c r="D21" s="54" t="s">
        <v>40</v>
      </c>
      <c r="E21" s="54" t="s">
        <v>43</v>
      </c>
      <c r="F21" s="54" t="s">
        <v>46</v>
      </c>
      <c r="G21" s="54" t="s">
        <v>101</v>
      </c>
      <c r="H21" s="52"/>
      <c r="I21" s="53"/>
      <c r="J21" s="54" t="s">
        <v>92</v>
      </c>
      <c r="K21" s="54" t="s">
        <v>39</v>
      </c>
      <c r="L21" s="54" t="s">
        <v>40</v>
      </c>
      <c r="M21" s="54" t="s">
        <v>43</v>
      </c>
      <c r="N21" s="54" t="s">
        <v>46</v>
      </c>
      <c r="O21" s="54" t="s">
        <v>101</v>
      </c>
    </row>
    <row r="22" spans="1:15">
      <c r="A22" s="55" t="s">
        <v>14</v>
      </c>
      <c r="B22" s="56">
        <v>636335.91368000011</v>
      </c>
      <c r="C22" s="56">
        <v>682283.9786700001</v>
      </c>
      <c r="D22" s="56">
        <v>706649.25995000009</v>
      </c>
      <c r="E22" s="56">
        <v>733567.8317000001</v>
      </c>
      <c r="F22" s="56">
        <v>753769.59261000005</v>
      </c>
      <c r="G22" s="56">
        <v>768728.88620000007</v>
      </c>
      <c r="H22" s="52"/>
      <c r="I22" s="55" t="s">
        <v>14</v>
      </c>
      <c r="J22" s="56">
        <v>128587.73729999999</v>
      </c>
      <c r="K22" s="56">
        <v>138128.39173999999</v>
      </c>
      <c r="L22" s="56">
        <v>143390.69661000001</v>
      </c>
      <c r="M22" s="56">
        <v>142996.99035000001</v>
      </c>
      <c r="N22" s="56">
        <v>191423.44634999995</v>
      </c>
      <c r="O22" s="56">
        <v>209666.36763999998</v>
      </c>
    </row>
    <row r="23" spans="1:15">
      <c r="A23" s="51" t="s">
        <v>15</v>
      </c>
      <c r="B23" s="56">
        <v>622106.11684999999</v>
      </c>
      <c r="C23" s="56">
        <v>666373.47312999994</v>
      </c>
      <c r="D23" s="56">
        <v>678747.5679400001</v>
      </c>
      <c r="E23" s="56">
        <v>725557.90098999999</v>
      </c>
      <c r="F23" s="56">
        <v>732427.07984999986</v>
      </c>
      <c r="G23" s="56">
        <v>738598.08573000005</v>
      </c>
      <c r="H23" s="13"/>
      <c r="I23" s="51" t="s">
        <v>15</v>
      </c>
      <c r="J23" s="56">
        <v>131074.95878000002</v>
      </c>
      <c r="K23" s="56">
        <v>119167.85876999999</v>
      </c>
      <c r="L23" s="56">
        <v>122480.63258</v>
      </c>
      <c r="M23" s="56">
        <v>119683.36771999999</v>
      </c>
      <c r="N23" s="56">
        <v>158461.24207000004</v>
      </c>
      <c r="O23" s="56">
        <v>158416.19334999999</v>
      </c>
    </row>
    <row r="24" spans="1:15">
      <c r="A24" s="51" t="s">
        <v>16</v>
      </c>
      <c r="B24" s="56">
        <v>639961.08889000001</v>
      </c>
      <c r="C24" s="56">
        <v>676006.37506999995</v>
      </c>
      <c r="D24" s="56">
        <v>695380.52383000008</v>
      </c>
      <c r="E24" s="56">
        <v>734395.00512999995</v>
      </c>
      <c r="F24" s="56">
        <v>740276.57300999993</v>
      </c>
      <c r="G24" s="56">
        <v>755951.08600999997</v>
      </c>
      <c r="H24" s="13"/>
      <c r="I24" s="51" t="s">
        <v>16</v>
      </c>
      <c r="J24" s="56">
        <v>136244.33867000003</v>
      </c>
      <c r="K24" s="56">
        <v>136762.02580999999</v>
      </c>
      <c r="L24" s="56">
        <v>130228.35636000002</v>
      </c>
      <c r="M24" s="56">
        <v>107360.25556000001</v>
      </c>
      <c r="N24" s="56">
        <v>163039.06597000003</v>
      </c>
      <c r="O24" s="56">
        <v>163008.47873999999</v>
      </c>
    </row>
    <row r="25" spans="1:15">
      <c r="A25" s="51" t="s">
        <v>17</v>
      </c>
      <c r="B25" s="56">
        <v>626041.92735999997</v>
      </c>
      <c r="C25" s="56">
        <v>663154.96771</v>
      </c>
      <c r="D25" s="56">
        <v>683523.73594000004</v>
      </c>
      <c r="E25" s="56">
        <v>711794.04562999995</v>
      </c>
      <c r="F25" s="56">
        <v>723455.67148999998</v>
      </c>
      <c r="G25" s="56"/>
      <c r="H25" s="13"/>
      <c r="I25" s="51" t="s">
        <v>17</v>
      </c>
      <c r="J25" s="56">
        <v>99637.303769999999</v>
      </c>
      <c r="K25" s="56">
        <v>128487.37344</v>
      </c>
      <c r="L25" s="56">
        <v>113275.92458000001</v>
      </c>
      <c r="M25" s="56">
        <v>92152.627829999998</v>
      </c>
      <c r="N25" s="56">
        <v>174165.92151999997</v>
      </c>
      <c r="O25" s="56"/>
    </row>
    <row r="26" spans="1:15">
      <c r="A26" s="51" t="s">
        <v>18</v>
      </c>
      <c r="B26" s="56">
        <v>646907.83860000002</v>
      </c>
      <c r="C26" s="56">
        <v>683189.79975999997</v>
      </c>
      <c r="D26" s="56">
        <v>700918.47323</v>
      </c>
      <c r="E26" s="56">
        <v>725977.29764</v>
      </c>
      <c r="F26" s="56">
        <v>747755.89662999997</v>
      </c>
      <c r="G26" s="56"/>
      <c r="H26" s="13"/>
      <c r="I26" s="51" t="s">
        <v>18</v>
      </c>
      <c r="J26" s="56">
        <v>113793.89817999999</v>
      </c>
      <c r="K26" s="56">
        <v>114035.32657999999</v>
      </c>
      <c r="L26" s="56">
        <v>123640.67870999999</v>
      </c>
      <c r="M26" s="56">
        <v>123975.77653</v>
      </c>
      <c r="N26" s="56">
        <v>172217.3162</v>
      </c>
      <c r="O26" s="56"/>
    </row>
    <row r="27" spans="1:15">
      <c r="A27" s="51" t="s">
        <v>19</v>
      </c>
      <c r="B27" s="56">
        <v>647411.99459000002</v>
      </c>
      <c r="C27" s="56">
        <v>680320.80145000003</v>
      </c>
      <c r="D27" s="56">
        <v>691939.30654999998</v>
      </c>
      <c r="E27" s="56">
        <v>737462.26555999997</v>
      </c>
      <c r="F27" s="56">
        <v>747452.90415999992</v>
      </c>
      <c r="G27" s="56"/>
      <c r="H27" s="13"/>
      <c r="I27" s="51" t="s">
        <v>19</v>
      </c>
      <c r="J27" s="56">
        <v>104468.73107000001</v>
      </c>
      <c r="K27" s="56">
        <v>108317.10287</v>
      </c>
      <c r="L27" s="56">
        <v>103245.80254999999</v>
      </c>
      <c r="M27" s="56">
        <v>121480.97796999999</v>
      </c>
      <c r="N27" s="56">
        <v>140753.85440000001</v>
      </c>
      <c r="O27" s="56"/>
    </row>
    <row r="28" spans="1:15">
      <c r="A28" s="51" t="s">
        <v>20</v>
      </c>
      <c r="B28" s="56">
        <v>659037.22539000004</v>
      </c>
      <c r="C28" s="56">
        <v>693863.08464000002</v>
      </c>
      <c r="D28" s="56">
        <v>708692.50025000004</v>
      </c>
      <c r="E28" s="56">
        <v>769924.25991000002</v>
      </c>
      <c r="F28" s="56">
        <v>765284.11884999997</v>
      </c>
      <c r="G28" s="56"/>
      <c r="H28" s="13"/>
      <c r="I28" s="51" t="s">
        <v>20</v>
      </c>
      <c r="J28" s="56">
        <v>99098.751319999996</v>
      </c>
      <c r="K28" s="56">
        <v>105242.48057999999</v>
      </c>
      <c r="L28" s="56">
        <v>120055.51776</v>
      </c>
      <c r="M28" s="56">
        <v>129254.84043699999</v>
      </c>
      <c r="N28" s="56">
        <v>126131.13448000001</v>
      </c>
      <c r="O28" s="56"/>
    </row>
    <row r="29" spans="1:15">
      <c r="A29" s="51" t="s">
        <v>21</v>
      </c>
      <c r="B29" s="56">
        <v>673337.97887999995</v>
      </c>
      <c r="C29" s="56">
        <v>705243.02078999998</v>
      </c>
      <c r="D29" s="56">
        <v>714096.26364000002</v>
      </c>
      <c r="E29" s="56">
        <v>761418.1399200001</v>
      </c>
      <c r="F29" s="56">
        <v>765897.93460000004</v>
      </c>
      <c r="G29" s="56"/>
      <c r="H29" s="13"/>
      <c r="I29" s="51" t="s">
        <v>21</v>
      </c>
      <c r="J29" s="56">
        <v>103841.82244</v>
      </c>
      <c r="K29" s="56">
        <v>110608.9338</v>
      </c>
      <c r="L29" s="56">
        <v>107448.85172999999</v>
      </c>
      <c r="M29" s="56">
        <v>109639.09680000001</v>
      </c>
      <c r="N29" s="56">
        <v>116390.22416</v>
      </c>
      <c r="O29" s="56"/>
    </row>
    <row r="30" spans="1:15">
      <c r="A30" s="51" t="s">
        <v>22</v>
      </c>
      <c r="B30" s="56">
        <v>684604.52130999998</v>
      </c>
      <c r="C30" s="56">
        <v>712288.87617000006</v>
      </c>
      <c r="D30" s="56">
        <v>734726.21862000006</v>
      </c>
      <c r="E30" s="56">
        <v>774600.46270000003</v>
      </c>
      <c r="F30" s="56">
        <v>778627.13926999993</v>
      </c>
      <c r="G30" s="56"/>
      <c r="H30" s="13"/>
      <c r="I30" s="51" t="s">
        <v>22</v>
      </c>
      <c r="J30" s="56">
        <v>105024.8937</v>
      </c>
      <c r="K30" s="56">
        <v>97637.832980000007</v>
      </c>
      <c r="L30" s="56">
        <v>107948.75254999999</v>
      </c>
      <c r="M30" s="56">
        <v>125200.5454</v>
      </c>
      <c r="N30" s="56">
        <v>117292.84117999999</v>
      </c>
      <c r="O30" s="56"/>
    </row>
    <row r="31" spans="1:15">
      <c r="A31" s="51" t="s">
        <v>23</v>
      </c>
      <c r="B31" s="56">
        <v>684332.98577000003</v>
      </c>
      <c r="C31" s="56">
        <v>714279.94648000004</v>
      </c>
      <c r="D31" s="56">
        <v>733035.33987999998</v>
      </c>
      <c r="E31" s="56">
        <v>773967.43651999999</v>
      </c>
      <c r="F31" s="56">
        <v>770994.79024999996</v>
      </c>
      <c r="G31" s="56"/>
      <c r="H31" s="13"/>
      <c r="I31" s="51" t="s">
        <v>23</v>
      </c>
      <c r="J31" s="56">
        <v>110188.83837</v>
      </c>
      <c r="K31" s="56">
        <v>114452.12118999999</v>
      </c>
      <c r="L31" s="56">
        <v>118706.04123999999</v>
      </c>
      <c r="M31" s="56">
        <v>125565.74145999999</v>
      </c>
      <c r="N31" s="56">
        <v>119717.93998000001</v>
      </c>
      <c r="O31" s="56"/>
    </row>
    <row r="32" spans="1:15">
      <c r="A32" s="51" t="s">
        <v>24</v>
      </c>
      <c r="B32" s="56">
        <v>674616.59259000001</v>
      </c>
      <c r="C32" s="56">
        <v>693890.47212000005</v>
      </c>
      <c r="D32" s="56">
        <v>718446.34975000005</v>
      </c>
      <c r="E32" s="56">
        <v>752723.74047000008</v>
      </c>
      <c r="F32" s="56">
        <v>749175.64694000001</v>
      </c>
      <c r="G32" s="56"/>
      <c r="H32" s="13"/>
      <c r="I32" s="51" t="s">
        <v>24</v>
      </c>
      <c r="J32" s="56">
        <v>108587.83560999999</v>
      </c>
      <c r="K32" s="56">
        <v>110474.52377999999</v>
      </c>
      <c r="L32" s="56">
        <v>107839.65952000002</v>
      </c>
      <c r="M32" s="56">
        <v>158666.95130000002</v>
      </c>
      <c r="N32" s="56">
        <v>128874.74249</v>
      </c>
      <c r="O32" s="56"/>
    </row>
    <row r="33" spans="1:15">
      <c r="A33" s="51" t="s">
        <v>25</v>
      </c>
      <c r="B33" s="56">
        <v>668876.10559000005</v>
      </c>
      <c r="C33" s="56">
        <v>692265.72831999999</v>
      </c>
      <c r="D33" s="56">
        <v>713083.86838999996</v>
      </c>
      <c r="E33" s="56">
        <v>753236.17272000003</v>
      </c>
      <c r="F33" s="56">
        <v>747912.01388999994</v>
      </c>
      <c r="G33" s="56"/>
      <c r="H33" s="13"/>
      <c r="I33" s="51" t="s">
        <v>25</v>
      </c>
      <c r="J33" s="56">
        <v>90567.664919999996</v>
      </c>
      <c r="K33" s="56">
        <v>89779.476009999984</v>
      </c>
      <c r="L33" s="56">
        <v>93420.294869999983</v>
      </c>
      <c r="M33" s="56">
        <v>185020.22508999996</v>
      </c>
      <c r="N33" s="56">
        <v>143319.81045999998</v>
      </c>
      <c r="O33" s="56"/>
    </row>
    <row r="34" spans="1:15">
      <c r="A34" s="12"/>
      <c r="B34" s="61">
        <f>SUM(B22:B33)</f>
        <v>7863570.2895000009</v>
      </c>
      <c r="C34" s="61">
        <f t="shared" ref="C34" si="1">SUM(C22:C33)</f>
        <v>8263160.5243099993</v>
      </c>
      <c r="D34" s="61">
        <f t="shared" ref="D34" si="2">SUM(D22:D33)</f>
        <v>8479239.4079700001</v>
      </c>
      <c r="E34" s="61">
        <f t="shared" ref="E34" si="3">SUM(E22:E33)</f>
        <v>8954624.55889</v>
      </c>
      <c r="F34" s="61">
        <f t="shared" ref="F34" si="4">SUM(F22:F33)</f>
        <v>9023029.3615499996</v>
      </c>
      <c r="G34" s="61"/>
      <c r="H34" s="61"/>
      <c r="I34" s="61"/>
      <c r="J34" s="61">
        <f t="shared" ref="J34" si="5">SUM(J22:J33)</f>
        <v>1331116.7741299998</v>
      </c>
      <c r="K34" s="61">
        <f t="shared" ref="K34" si="6">SUM(K22:K33)</f>
        <v>1373093.4475499997</v>
      </c>
      <c r="L34" s="61">
        <f t="shared" ref="L34" si="7">SUM(L22:L33)</f>
        <v>1391681.2090599998</v>
      </c>
      <c r="M34" s="61">
        <f t="shared" ref="M34" si="8">SUM(M22:M33)</f>
        <v>1540997.3964470001</v>
      </c>
      <c r="N34" s="61">
        <f t="shared" ref="N34" si="9">SUM(N22:N33)</f>
        <v>1751787.5392600002</v>
      </c>
      <c r="O34" s="61"/>
    </row>
    <row r="35" spans="1:15">
      <c r="G35" s="12"/>
    </row>
  </sheetData>
  <phoneticPr fontId="6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T15"/>
  <sheetViews>
    <sheetView zoomScale="80" zoomScaleNormal="80" workbookViewId="0">
      <pane xSplit="1" topLeftCell="I1" activePane="topRight" state="frozen"/>
      <selection pane="topRight" activeCell="X40" sqref="X40"/>
    </sheetView>
  </sheetViews>
  <sheetFormatPr defaultRowHeight="14.4"/>
  <cols>
    <col min="1" max="1" width="39.88671875" customWidth="1"/>
    <col min="2" max="2" width="7.6640625" customWidth="1"/>
    <col min="3" max="3" width="9.33203125" customWidth="1"/>
    <col min="4" max="8" width="8.88671875" customWidth="1"/>
    <col min="9" max="11" width="9.44140625" bestFit="1" customWidth="1"/>
    <col min="12" max="13" width="8.88671875" customWidth="1"/>
    <col min="14" max="14" width="8.6640625" customWidth="1"/>
    <col min="15" max="15" width="10.5546875" customWidth="1"/>
    <col min="16" max="16" width="9.44140625" customWidth="1"/>
    <col min="17" max="17" width="10.6640625" customWidth="1"/>
  </cols>
  <sheetData>
    <row r="1" spans="1:20" s="7" customFormat="1" ht="15.6">
      <c r="A1" s="35" t="s">
        <v>26</v>
      </c>
      <c r="B1" s="13"/>
      <c r="C1" s="13"/>
      <c r="Q1" s="12"/>
    </row>
    <row r="2" spans="1:20" ht="15" thickBot="1">
      <c r="Q2" s="12"/>
    </row>
    <row r="3" spans="1:20" ht="31.95" customHeight="1" thickBot="1">
      <c r="A3" s="14"/>
      <c r="B3" s="14">
        <v>2007</v>
      </c>
      <c r="C3" s="14">
        <v>2008</v>
      </c>
      <c r="D3" s="14">
        <v>2009</v>
      </c>
      <c r="E3" s="14">
        <v>2010</v>
      </c>
      <c r="F3" s="14">
        <v>2011</v>
      </c>
      <c r="G3" s="14">
        <v>2012</v>
      </c>
      <c r="H3" s="14">
        <v>2013</v>
      </c>
      <c r="I3" s="14">
        <v>2014</v>
      </c>
      <c r="J3" s="14">
        <v>2015</v>
      </c>
      <c r="K3" s="14">
        <v>2016</v>
      </c>
      <c r="L3" s="14">
        <v>2017</v>
      </c>
      <c r="M3" s="14">
        <v>2018</v>
      </c>
      <c r="N3" s="14">
        <v>2019</v>
      </c>
      <c r="O3" s="14">
        <v>2020</v>
      </c>
      <c r="P3" s="57">
        <v>2021</v>
      </c>
      <c r="Q3" s="57" t="s">
        <v>98</v>
      </c>
    </row>
    <row r="4" spans="1:20">
      <c r="A4" s="27" t="s">
        <v>38</v>
      </c>
      <c r="B4" s="34">
        <v>3594.5</v>
      </c>
      <c r="C4" s="34">
        <v>4791.1000000000004</v>
      </c>
      <c r="D4" s="34">
        <v>-7553.5</v>
      </c>
      <c r="E4" s="34">
        <v>-10917.4</v>
      </c>
      <c r="F4" s="34">
        <v>-16667.5</v>
      </c>
      <c r="G4" s="34">
        <v>-18984.3</v>
      </c>
      <c r="H4" s="34">
        <v>-31884.6</v>
      </c>
      <c r="I4" s="34">
        <v>-40321.699999999997</v>
      </c>
      <c r="J4" s="34">
        <v>-45924.3</v>
      </c>
      <c r="K4" s="34">
        <v>-45321.2</v>
      </c>
      <c r="L4" s="34">
        <v>-2190.6999999999998</v>
      </c>
      <c r="M4" s="34">
        <v>4660.5</v>
      </c>
      <c r="N4" s="31">
        <v>4208.1499999999996</v>
      </c>
      <c r="O4" s="31">
        <v>17726.7</v>
      </c>
      <c r="P4" s="31">
        <f>P6+P7-P8</f>
        <v>7308.9010314499992</v>
      </c>
      <c r="Q4" s="31">
        <f>Q6+Q7-Q8</f>
        <v>9329.5139999999992</v>
      </c>
      <c r="R4" s="12"/>
      <c r="S4" s="12"/>
      <c r="T4" s="12"/>
    </row>
    <row r="5" spans="1:20">
      <c r="A5" s="32" t="s">
        <v>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9"/>
      <c r="Q5" s="12"/>
      <c r="R5" s="12"/>
      <c r="S5" s="12"/>
      <c r="T5" s="12"/>
    </row>
    <row r="6" spans="1:20">
      <c r="A6" s="28" t="s">
        <v>32</v>
      </c>
      <c r="B6" s="19">
        <v>3083.5</v>
      </c>
      <c r="C6" s="19">
        <v>3661.2</v>
      </c>
      <c r="D6" s="19">
        <v>899.3</v>
      </c>
      <c r="E6" s="19">
        <v>877.8</v>
      </c>
      <c r="F6" s="19">
        <v>13.2</v>
      </c>
      <c r="G6" s="19">
        <v>9.1999999999999993</v>
      </c>
      <c r="H6" s="19">
        <v>1076</v>
      </c>
      <c r="I6" s="19">
        <v>773.8</v>
      </c>
      <c r="J6" s="19">
        <v>1373.5</v>
      </c>
      <c r="K6" s="19">
        <v>1466</v>
      </c>
      <c r="L6" s="19">
        <v>4887.8999999999996</v>
      </c>
      <c r="M6" s="19">
        <v>2485.5</v>
      </c>
      <c r="N6" s="19">
        <v>1703.9</v>
      </c>
      <c r="O6" s="19">
        <v>14445.7</v>
      </c>
      <c r="P6" s="19">
        <v>5565.1857345400003</v>
      </c>
      <c r="Q6" s="19">
        <v>3760.788</v>
      </c>
      <c r="R6" s="12"/>
      <c r="S6" s="12"/>
      <c r="T6" s="12"/>
    </row>
    <row r="7" spans="1:20">
      <c r="A7" s="29" t="s">
        <v>33</v>
      </c>
      <c r="B7" s="16">
        <v>6070.9</v>
      </c>
      <c r="C7" s="16">
        <v>7098.6</v>
      </c>
      <c r="D7" s="16">
        <v>7181.4</v>
      </c>
      <c r="E7" s="16">
        <v>6108.4</v>
      </c>
      <c r="F7" s="16">
        <v>6101.9</v>
      </c>
      <c r="G7" s="16">
        <v>7455.6</v>
      </c>
      <c r="H7" s="16">
        <v>6156.1</v>
      </c>
      <c r="I7" s="16">
        <v>5884.2</v>
      </c>
      <c r="J7" s="16">
        <v>6483.6</v>
      </c>
      <c r="K7" s="16">
        <v>6695.2</v>
      </c>
      <c r="L7" s="16">
        <v>7721.2</v>
      </c>
      <c r="M7" s="16">
        <v>10780.8</v>
      </c>
      <c r="N7" s="19">
        <v>11126.5</v>
      </c>
      <c r="O7" s="19">
        <v>13876.8</v>
      </c>
      <c r="P7" s="19">
        <v>13949.689296910001</v>
      </c>
      <c r="Q7" s="19">
        <v>14638.764999999999</v>
      </c>
      <c r="R7" s="12"/>
      <c r="S7" s="12"/>
      <c r="T7" s="12"/>
    </row>
    <row r="8" spans="1:20">
      <c r="A8" s="29" t="s">
        <v>35</v>
      </c>
      <c r="B8" s="16">
        <v>5559.9</v>
      </c>
      <c r="C8" s="16">
        <v>5968.6</v>
      </c>
      <c r="D8" s="16">
        <v>15634.2</v>
      </c>
      <c r="E8" s="16">
        <v>17903.599999999999</v>
      </c>
      <c r="F8" s="16">
        <v>22782.6</v>
      </c>
      <c r="G8" s="16">
        <v>26449.200000000001</v>
      </c>
      <c r="H8" s="16">
        <v>39116.699999999997</v>
      </c>
      <c r="I8" s="16">
        <v>46979.6</v>
      </c>
      <c r="J8" s="16">
        <v>53781.5</v>
      </c>
      <c r="K8" s="16">
        <v>53482.3</v>
      </c>
      <c r="L8" s="16">
        <v>14799.8</v>
      </c>
      <c r="M8" s="16">
        <v>8605.7999999999993</v>
      </c>
      <c r="N8" s="19">
        <v>8622.2999999999993</v>
      </c>
      <c r="O8" s="19">
        <v>10595.8</v>
      </c>
      <c r="P8" s="19">
        <v>12205.974</v>
      </c>
      <c r="Q8" s="19">
        <v>9070.0390000000007</v>
      </c>
      <c r="R8" s="12"/>
      <c r="S8" s="12"/>
      <c r="T8" s="12"/>
    </row>
    <row r="9" spans="1:20">
      <c r="A9" s="30" t="s">
        <v>36</v>
      </c>
      <c r="B9" s="19">
        <v>0.2</v>
      </c>
      <c r="C9" s="19">
        <v>0</v>
      </c>
      <c r="D9" s="19">
        <v>3983.1</v>
      </c>
      <c r="E9" s="19"/>
      <c r="F9" s="19">
        <v>847.7</v>
      </c>
      <c r="G9" s="19">
        <v>845.6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/>
      <c r="R9" s="12"/>
      <c r="S9" s="12"/>
      <c r="T9" s="12"/>
    </row>
    <row r="10" spans="1:20" ht="15" thickBot="1">
      <c r="A10" s="33" t="s">
        <v>37</v>
      </c>
      <c r="B10" s="20"/>
      <c r="C10" s="20">
        <v>0</v>
      </c>
      <c r="D10" s="20">
        <v>5500</v>
      </c>
      <c r="E10" s="20">
        <v>10877.5</v>
      </c>
      <c r="F10" s="20">
        <v>15877.5</v>
      </c>
      <c r="G10" s="20">
        <v>18877.5</v>
      </c>
      <c r="H10" s="20">
        <v>30877.5</v>
      </c>
      <c r="I10" s="20">
        <v>39801.9</v>
      </c>
      <c r="J10" s="20">
        <v>45326</v>
      </c>
      <c r="K10" s="20">
        <v>46326</v>
      </c>
      <c r="L10" s="20">
        <v>7174.1</v>
      </c>
      <c r="M10" s="20">
        <v>0</v>
      </c>
      <c r="N10" s="20">
        <v>0</v>
      </c>
      <c r="O10" s="20">
        <v>0</v>
      </c>
      <c r="P10" s="20">
        <v>0</v>
      </c>
      <c r="Q10" s="20"/>
      <c r="R10" s="12"/>
      <c r="S10" s="12"/>
      <c r="T10" s="12"/>
    </row>
    <row r="11" spans="1:20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1"/>
      <c r="M11" s="21"/>
      <c r="N11" s="21"/>
      <c r="O11" s="21"/>
      <c r="P11" s="21"/>
      <c r="Q11" s="21"/>
    </row>
    <row r="12" spans="1:20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12"/>
      <c r="O12" s="12"/>
      <c r="Q12" s="12"/>
    </row>
    <row r="13" spans="1:20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12"/>
    </row>
    <row r="14" spans="1:20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0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wskaźnik pokrycia</vt:lpstr>
      <vt:lpstr>przypis składek</vt:lpstr>
      <vt:lpstr>cudzoziemcy</vt:lpstr>
      <vt:lpstr>liczba emerytur</vt:lpstr>
      <vt:lpstr>liczba rent rodzinnych</vt:lpstr>
      <vt:lpstr>liczba rent niezdolności</vt:lpstr>
      <vt:lpstr>zasiłki1</vt:lpstr>
      <vt:lpstr>zasiłki2</vt:lpstr>
      <vt:lpstr>stan FUS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Posiadala, Ewa</dc:creator>
  <cp:lastModifiedBy>Ewa P.</cp:lastModifiedBy>
  <dcterms:created xsi:type="dcterms:W3CDTF">2018-11-27T10:32:45Z</dcterms:created>
  <dcterms:modified xsi:type="dcterms:W3CDTF">2022-06-10T13:02:52Z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dane statystyczno-finansowe.xlsx</vt:lpwstr>
  </property>
</Properties>
</file>