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24" windowWidth="22452" windowHeight="9852" tabRatio="930"/>
  </bookViews>
  <sheets>
    <sheet name="wskaźnik pokrycia" sheetId="1" r:id="rId1"/>
    <sheet name="przypis składek" sheetId="3" r:id="rId2"/>
    <sheet name="wydatki na em. i renty" sheetId="8" r:id="rId3"/>
    <sheet name="liczba emerytur" sheetId="9" r:id="rId4"/>
    <sheet name="liczba rent rodzinnych" sheetId="10" r:id="rId5"/>
    <sheet name="liczba rent niezdolności" sheetId="11" r:id="rId6"/>
    <sheet name="liczba emerytur nowoprzyznanych" sheetId="12" r:id="rId7"/>
    <sheet name="przeciętna emerytura" sheetId="7" r:id="rId8"/>
    <sheet name="zasiłki" sheetId="4" r:id="rId9"/>
    <sheet name="pozostałe świadczenia" sheetId="5" r:id="rId10"/>
    <sheet name="stan FUS" sheetId="6" r:id="rId11"/>
  </sheets>
  <calcPr calcId="145621"/>
</workbook>
</file>

<file path=xl/calcChain.xml><?xml version="1.0" encoding="utf-8"?>
<calcChain xmlns="http://schemas.openxmlformats.org/spreadsheetml/2006/main">
  <c r="D5" i="5" l="1"/>
  <c r="D6" i="5"/>
  <c r="D7" i="5" s="1"/>
  <c r="D8" i="5" s="1"/>
  <c r="D9" i="5" s="1"/>
  <c r="D10" i="5" s="1"/>
  <c r="D11" i="5" s="1"/>
  <c r="D12" i="5" s="1"/>
  <c r="D13" i="5" s="1"/>
  <c r="D4" i="5"/>
  <c r="D3" i="5"/>
  <c r="N4" i="6" l="1"/>
</calcChain>
</file>

<file path=xl/sharedStrings.xml><?xml version="1.0" encoding="utf-8"?>
<sst xmlns="http://schemas.openxmlformats.org/spreadsheetml/2006/main" count="157" uniqueCount="66">
  <si>
    <t xml:space="preserve"> </t>
  </si>
  <si>
    <t>FUS</t>
  </si>
  <si>
    <t>Wskaźnik pokrycia wydatków wpływami ze składek i ich pochodnych</t>
  </si>
  <si>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</si>
  <si>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</si>
  <si>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</si>
  <si>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</si>
  <si>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</si>
  <si>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</si>
  <si>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</si>
  <si>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</si>
  <si>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</si>
  <si>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</si>
  <si>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</si>
  <si>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</si>
  <si>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</si>
  <si>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</si>
  <si>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</si>
  <si>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</si>
  <si>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</si>
  <si>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</si>
  <si>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</si>
  <si>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</si>
  <si>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</si>
  <si>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</si>
  <si>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</si>
  <si>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styczeń-luty</t>
  </si>
  <si>
    <t>styczeń-marzec</t>
  </si>
  <si>
    <t>styczeń-kwiecień</t>
  </si>
  <si>
    <t>styczeń-maj</t>
  </si>
  <si>
    <t>styczeń-czerwiec</t>
  </si>
  <si>
    <t>styczeń-lipiec</t>
  </si>
  <si>
    <t>styczeń-sierpień</t>
  </si>
  <si>
    <t>styczeń-wrzesień</t>
  </si>
  <si>
    <t>styczeń-październik</t>
  </si>
  <si>
    <t>styczeń-listopad</t>
  </si>
  <si>
    <t>styczeń-grudzień</t>
  </si>
  <si>
    <t>Stan funduszu na koniec okresu (w mln zł)</t>
  </si>
  <si>
    <t>Miesiąc</t>
  </si>
  <si>
    <t>2013</t>
  </si>
  <si>
    <t>2014</t>
  </si>
  <si>
    <t>Wydatki na emerytury i renty  (w mln zł)</t>
  </si>
  <si>
    <t xml:space="preserve">Przeciętna wysokość bieżąca emerytury (w zł) 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</si>
  <si>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</si>
  <si>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</si>
  <si>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</si>
  <si>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</si>
  <si>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</si>
  <si>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</si>
  <si>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</si>
  <si>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</si>
  <si>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</si>
  <si>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</si>
  <si>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Wydatki na pozostałe świadczenia (w mln. zł)</t>
  </si>
  <si>
    <t xml:space="preserve">Liczba nowo przyznanych emerytur (w tys.) </t>
  </si>
  <si>
    <t>2018 r.</t>
  </si>
  <si>
    <t>2019 r.</t>
  </si>
  <si>
    <t>Kwoty wypłat zasiłków (w mln zł)</t>
  </si>
  <si>
    <t>2019</t>
  </si>
  <si>
    <t>PLAN 2020</t>
  </si>
  <si>
    <t>2020 r.</t>
  </si>
  <si>
    <t>I-VI 2020</t>
  </si>
  <si>
    <t>Wpływy składek na FUS (w mln zł)</t>
  </si>
  <si>
    <t>I półr. 2020</t>
  </si>
  <si>
    <t>Zasiłki opiekuńcze</t>
  </si>
  <si>
    <t>I półr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</si>
</sst>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4" fontId="0" fillId="0" borderId="0" xfId="0" applyNumberFormat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Fill="1" applyBorder="1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6" fillId="0" borderId="0" xfId="5" applyFont="1" applyFill="1" applyBorder="1"/>
    <xf numFmtId="0" fontId="6" fillId="0" borderId="1" xfId="5" applyFont="1" applyFill="1" applyBorder="1"/>
    <xf numFmtId="0" fontId="5" fillId="0" borderId="2" xfId="5" applyFont="1" applyFill="1" applyBorder="1" applyAlignment="1">
      <alignment horizontal="center" vertical="center"/>
    </xf>
    <xf numFmtId="4" fontId="6" fillId="0" borderId="0" xfId="6" applyNumberFormat="1" applyFont="1" applyFill="1" applyBorder="1"/>
    <xf numFmtId="4" fontId="6" fillId="0" borderId="0" xfId="5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4" fontId="6" fillId="0" borderId="1" xfId="5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 applyBorder="1"/>
    <xf numFmtId="165" fontId="0" fillId="0" borderId="1" xfId="0" applyNumberFormat="1" applyBorder="1"/>
    <xf numFmtId="165" fontId="0" fillId="0" borderId="0" xfId="0" applyNumberFormat="1"/>
    <xf numFmtId="0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5" fontId="6" fillId="0" borderId="0" xfId="5" applyNumberFormat="1" applyFont="1" applyFill="1" applyBorder="1"/>
    <xf numFmtId="165" fontId="6" fillId="0" borderId="1" xfId="5" applyNumberFormat="1" applyFont="1" applyFill="1" applyBorder="1"/>
    <xf numFmtId="0" fontId="8" fillId="0" borderId="4" xfId="7" applyFont="1" applyBorder="1" applyAlignment="1">
      <alignment vertical="center"/>
    </xf>
    <xf numFmtId="0" fontId="9" fillId="0" borderId="4" xfId="7" applyFont="1" applyBorder="1" applyAlignment="1"/>
    <xf numFmtId="0" fontId="9" fillId="0" borderId="4" xfId="7" applyFont="1" applyBorder="1" applyAlignment="1">
      <alignment horizontal="left"/>
    </xf>
    <xf numFmtId="0" fontId="9" fillId="0" borderId="0" xfId="7" applyFont="1" applyBorder="1" applyAlignment="1">
      <alignment horizontal="left"/>
    </xf>
    <xf numFmtId="165" fontId="10" fillId="0" borderId="0" xfId="0" applyNumberFormat="1" applyFont="1" applyBorder="1"/>
    <xf numFmtId="0" fontId="9" fillId="0" borderId="0" xfId="7" applyFont="1" applyBorder="1" applyAlignment="1">
      <alignment vertical="center"/>
    </xf>
    <xf numFmtId="0" fontId="9" fillId="0" borderId="1" xfId="7" applyFont="1" applyFill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Border="1" applyAlignment="1">
      <alignment vertical="center"/>
    </xf>
    <xf numFmtId="165" fontId="0" fillId="0" borderId="1" xfId="0" applyNumberFormat="1" applyBorder="1" applyAlignment="1">
      <alignment horizontal="right"/>
    </xf>
    <xf numFmtId="166" fontId="0" fillId="0" borderId="0" xfId="0" applyNumberFormat="1"/>
    <xf numFmtId="164" fontId="0" fillId="0" borderId="5" xfId="3" applyNumberFormat="1" applyFont="1" applyBorder="1"/>
    <xf numFmtId="0" fontId="6" fillId="0" borderId="0" xfId="8" applyFont="1" applyFill="1" applyBorder="1" applyAlignment="1">
      <alignment horizontal="right" vertical="center"/>
    </xf>
    <xf numFmtId="164" fontId="1" fillId="0" borderId="6" xfId="9" applyNumberFormat="1" applyFont="1" applyBorder="1"/>
    <xf numFmtId="49" fontId="0" fillId="0" borderId="7" xfId="0" applyNumberFormat="1" applyBorder="1" applyAlignment="1">
      <alignment horizontal="right"/>
    </xf>
  </cellXfs>
  <cellStyles count="10">
    <cellStyle name="Normalny" xfId="0" builtinId="0"/>
    <cellStyle name="Normalny 2" xfId="2"/>
    <cellStyle name="Normalny 3" xfId="5"/>
    <cellStyle name="Normalny 3 2" xfId="8"/>
    <cellStyle name="Normalny_Sheet1" xfId="7"/>
    <cellStyle name="Procentowy" xfId="1" builtinId="5"/>
    <cellStyle name="Procentowy 2" xfId="4"/>
    <cellStyle name="Procentowy 2 2 2" xfId="3"/>
    <cellStyle name="Procentowy 2 6" xfId="9"/>
    <cellStyle name="Procentowy 3" xfId="6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G9" sqref="F9:G10"/>
    </sheetView>
  </sheetViews>
  <sheetFormatPr defaultRowHeight="14.4"/>
  <cols>
    <col min="1" max="1" width="11.33203125" customWidth="1"/>
  </cols>
  <sheetData>
    <row r="1" spans="1:3" ht="16.2" thickBot="1">
      <c r="A1" s="3" t="s">
        <v>2</v>
      </c>
      <c r="B1" s="1"/>
    </row>
    <row r="2" spans="1:3" ht="21" customHeight="1" thickBot="1">
      <c r="A2" s="29" t="s">
        <v>0</v>
      </c>
      <c r="B2" s="7" t="s">
        <v>1</v>
      </c>
    </row>
    <row r="3" spans="1:3" s="13" customFormat="1">
      <c r="A3" s="11">
        <v>2007</v>
      </c>
      <c r="B3" s="10">
        <v>0.73799999999999999</v>
      </c>
      <c r="C3" s="15"/>
    </row>
    <row r="4" spans="1:3" s="13" customFormat="1">
      <c r="A4" s="11">
        <v>2008</v>
      </c>
      <c r="B4" s="10">
        <v>0.61099999999999999</v>
      </c>
      <c r="C4" s="15"/>
    </row>
    <row r="5" spans="1:3">
      <c r="A5" s="15">
        <v>2009</v>
      </c>
      <c r="B5" s="30">
        <v>0.57199999999999995</v>
      </c>
    </row>
    <row r="6" spans="1:3">
      <c r="A6" s="15">
        <v>2010</v>
      </c>
      <c r="B6" s="30">
        <v>0.55700000000000005</v>
      </c>
    </row>
    <row r="7" spans="1:3">
      <c r="A7" s="15">
        <v>2011</v>
      </c>
      <c r="B7" s="30">
        <v>0.61599999999999999</v>
      </c>
    </row>
    <row r="8" spans="1:3">
      <c r="A8" s="15">
        <v>2012</v>
      </c>
      <c r="B8" s="30">
        <v>0.69399999999999995</v>
      </c>
    </row>
    <row r="9" spans="1:3">
      <c r="A9" s="15">
        <v>2013</v>
      </c>
      <c r="B9" s="30">
        <v>0.67</v>
      </c>
    </row>
    <row r="10" spans="1:3">
      <c r="A10" s="15">
        <v>2014</v>
      </c>
      <c r="B10" s="30">
        <v>0.68500000000000005</v>
      </c>
    </row>
    <row r="11" spans="1:3">
      <c r="A11" s="15">
        <v>2015</v>
      </c>
      <c r="B11" s="30">
        <v>0.71899999999999997</v>
      </c>
    </row>
    <row r="12" spans="1:3">
      <c r="A12" s="15">
        <v>2016</v>
      </c>
      <c r="B12" s="30">
        <v>0.74199999999999999</v>
      </c>
    </row>
    <row r="13" spans="1:3">
      <c r="A13" s="15">
        <v>2017</v>
      </c>
      <c r="B13" s="30">
        <v>0.78500000000000003</v>
      </c>
    </row>
    <row r="14" spans="1:3">
      <c r="A14" s="15">
        <v>2018</v>
      </c>
      <c r="B14" s="30">
        <v>0.78600000000000003</v>
      </c>
    </row>
    <row r="15" spans="1:3">
      <c r="A15" s="45">
        <v>2019</v>
      </c>
      <c r="B15" s="44">
        <v>0.81</v>
      </c>
    </row>
    <row r="16" spans="1:3">
      <c r="A16" s="47" t="s">
        <v>61</v>
      </c>
      <c r="B16" s="46">
        <v>0.70923163642869991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8" sqref="C8"/>
    </sheetView>
  </sheetViews>
  <sheetFormatPr defaultRowHeight="14.4"/>
  <cols>
    <col min="1" max="1" width="19.88671875" customWidth="1"/>
    <col min="2" max="2" width="9.88671875" bestFit="1" customWidth="1"/>
    <col min="3" max="3" width="9" customWidth="1"/>
    <col min="4" max="4" width="10.109375" customWidth="1"/>
  </cols>
  <sheetData>
    <row r="1" spans="1:5" ht="16.2" thickBot="1">
      <c r="A1" s="3" t="s">
        <v>53</v>
      </c>
      <c r="B1" s="1"/>
      <c r="C1" s="14"/>
      <c r="D1" s="14"/>
    </row>
    <row r="2" spans="1:5" ht="15" thickBot="1">
      <c r="A2" s="7"/>
      <c r="B2" s="7">
        <v>2019</v>
      </c>
      <c r="C2" s="7">
        <v>2020</v>
      </c>
      <c r="D2" s="7" t="s">
        <v>59</v>
      </c>
    </row>
    <row r="3" spans="1:5">
      <c r="A3" s="5" t="s">
        <v>14</v>
      </c>
      <c r="B3" s="25">
        <v>2227.2480412800001</v>
      </c>
      <c r="C3" s="25">
        <v>2375.7489999999998</v>
      </c>
      <c r="D3" s="25">
        <f>D14/12</f>
        <v>2316.1745000000001</v>
      </c>
    </row>
    <row r="4" spans="1:5">
      <c r="A4" s="5" t="s">
        <v>26</v>
      </c>
      <c r="B4" s="25">
        <v>4367.0273120100001</v>
      </c>
      <c r="C4" s="25">
        <v>4668.0640000000003</v>
      </c>
      <c r="D4" s="25">
        <f>D3+$D$3</f>
        <v>4632.3490000000002</v>
      </c>
      <c r="E4" s="27"/>
    </row>
    <row r="5" spans="1:5">
      <c r="A5" s="5" t="s">
        <v>27</v>
      </c>
      <c r="B5" s="25">
        <v>6469.5548040899994</v>
      </c>
      <c r="C5" s="25">
        <v>6831</v>
      </c>
      <c r="D5" s="25">
        <f t="shared" ref="D5:D13" si="0">D4+$D$3</f>
        <v>6948.5235000000002</v>
      </c>
      <c r="E5" s="27"/>
    </row>
    <row r="6" spans="1:5">
      <c r="A6" s="5" t="s">
        <v>28</v>
      </c>
      <c r="B6" s="25">
        <v>8516.5366680999996</v>
      </c>
      <c r="C6" s="25">
        <v>9061.0307987700016</v>
      </c>
      <c r="D6" s="25">
        <f t="shared" si="0"/>
        <v>9264.6980000000003</v>
      </c>
      <c r="E6" s="27"/>
    </row>
    <row r="7" spans="1:5">
      <c r="A7" s="5" t="s">
        <v>29</v>
      </c>
      <c r="B7" s="27">
        <v>10664.439862849998</v>
      </c>
      <c r="C7" s="27">
        <v>12003.873705010001</v>
      </c>
      <c r="D7" s="25">
        <f t="shared" si="0"/>
        <v>11580.872500000001</v>
      </c>
      <c r="E7" s="27"/>
    </row>
    <row r="8" spans="1:5">
      <c r="A8" s="5" t="s">
        <v>30</v>
      </c>
      <c r="B8" s="27">
        <v>12741.658838249999</v>
      </c>
      <c r="C8" s="27">
        <v>15325.52523791</v>
      </c>
      <c r="D8" s="25">
        <f t="shared" si="0"/>
        <v>13897.047000000002</v>
      </c>
      <c r="E8" s="27"/>
    </row>
    <row r="9" spans="1:5">
      <c r="A9" s="5" t="s">
        <v>31</v>
      </c>
      <c r="B9" s="27">
        <v>14897.009</v>
      </c>
      <c r="C9" s="27"/>
      <c r="D9" s="25">
        <f t="shared" si="0"/>
        <v>16213.221500000003</v>
      </c>
      <c r="E9" s="27"/>
    </row>
    <row r="10" spans="1:5">
      <c r="A10" s="5" t="s">
        <v>32</v>
      </c>
      <c r="B10" s="27">
        <v>17009.105</v>
      </c>
      <c r="C10" s="27"/>
      <c r="D10" s="25">
        <f t="shared" si="0"/>
        <v>18529.396000000004</v>
      </c>
      <c r="E10" s="27"/>
    </row>
    <row r="11" spans="1:5">
      <c r="A11" s="5" t="s">
        <v>33</v>
      </c>
      <c r="B11" s="27">
        <v>19181.23</v>
      </c>
      <c r="C11" s="27"/>
      <c r="D11" s="25">
        <f t="shared" si="0"/>
        <v>20845.570500000005</v>
      </c>
      <c r="E11" s="27"/>
    </row>
    <row r="12" spans="1:5">
      <c r="A12" s="5" t="s">
        <v>34</v>
      </c>
      <c r="B12" s="27">
        <v>21369.507927220002</v>
      </c>
      <c r="C12" s="27"/>
      <c r="D12" s="25">
        <f t="shared" si="0"/>
        <v>23161.745000000006</v>
      </c>
      <c r="E12" s="27"/>
    </row>
    <row r="13" spans="1:5">
      <c r="A13" s="5" t="s">
        <v>35</v>
      </c>
      <c r="B13" s="27">
        <v>23548.339</v>
      </c>
      <c r="C13" s="27"/>
      <c r="D13" s="25">
        <f t="shared" si="0"/>
        <v>25477.919500000007</v>
      </c>
      <c r="E13" s="27"/>
    </row>
    <row r="14" spans="1:5" ht="15" thickBot="1">
      <c r="A14" s="6" t="s">
        <v>36</v>
      </c>
      <c r="B14" s="42">
        <v>25781.626</v>
      </c>
      <c r="C14" s="42"/>
      <c r="D14" s="42">
        <v>27794.094000000001</v>
      </c>
      <c r="E14" s="2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M15" sqref="M15"/>
    </sheetView>
  </sheetViews>
  <sheetFormatPr defaultRowHeight="14.4"/>
  <cols>
    <col min="1" max="1" width="39.88671875" customWidth="1"/>
    <col min="2" max="2" width="7.6640625" customWidth="1"/>
    <col min="3" max="3" width="9.33203125" customWidth="1"/>
    <col min="4" max="13" width="8.88671875" customWidth="1"/>
    <col min="14" max="14" width="9.109375" customWidth="1"/>
  </cols>
  <sheetData>
    <row r="1" spans="1:15" s="8" customFormat="1" ht="15.6">
      <c r="A1" s="41" t="s">
        <v>37</v>
      </c>
      <c r="B1" s="15"/>
      <c r="C1" s="15"/>
    </row>
    <row r="2" spans="1:15" ht="15" thickBot="1"/>
    <row r="3" spans="1:15" ht="15" thickBot="1">
      <c r="A3" s="18"/>
      <c r="B3" s="18">
        <v>2007</v>
      </c>
      <c r="C3" s="18">
        <v>2008</v>
      </c>
      <c r="D3" s="18">
        <v>2009</v>
      </c>
      <c r="E3" s="18">
        <v>2010</v>
      </c>
      <c r="F3" s="18">
        <v>2011</v>
      </c>
      <c r="G3" s="18">
        <v>2012</v>
      </c>
      <c r="H3" s="18">
        <v>2013</v>
      </c>
      <c r="I3" s="18">
        <v>2014</v>
      </c>
      <c r="J3" s="18">
        <v>2015</v>
      </c>
      <c r="K3" s="18">
        <v>2016</v>
      </c>
      <c r="L3" s="18">
        <v>2017</v>
      </c>
      <c r="M3" s="18">
        <v>2018</v>
      </c>
      <c r="N3" s="18">
        <v>2019</v>
      </c>
      <c r="O3" s="18" t="s">
        <v>65</v>
      </c>
    </row>
    <row r="4" spans="1:15">
      <c r="A4" s="33" t="s">
        <v>52</v>
      </c>
      <c r="B4" s="40">
        <v>3594.5320000000002</v>
      </c>
      <c r="C4" s="40">
        <v>4791.1390000000001</v>
      </c>
      <c r="D4" s="40">
        <v>-7553.4740000000002</v>
      </c>
      <c r="E4" s="40">
        <v>-10917.422</v>
      </c>
      <c r="F4" s="40">
        <v>-16667.513999999999</v>
      </c>
      <c r="G4" s="40">
        <v>-18984.313999999998</v>
      </c>
      <c r="H4" s="40">
        <v>-31884.62</v>
      </c>
      <c r="I4" s="40">
        <v>-40321.678</v>
      </c>
      <c r="J4" s="40">
        <v>-45924.320305700006</v>
      </c>
      <c r="K4" s="40">
        <v>-45321.161906390043</v>
      </c>
      <c r="L4" s="40">
        <v>-2190.7199999999998</v>
      </c>
      <c r="M4" s="40">
        <v>4660.4641157999931</v>
      </c>
      <c r="N4" s="37">
        <f>N6+N7-N8</f>
        <v>4208.1499999999996</v>
      </c>
      <c r="O4" s="37">
        <v>13576.254999999999</v>
      </c>
    </row>
    <row r="5" spans="1:15">
      <c r="A5" s="38" t="s">
        <v>48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5"/>
      <c r="O5" s="25"/>
    </row>
    <row r="6" spans="1:15">
      <c r="A6" s="34" t="s">
        <v>46</v>
      </c>
      <c r="B6" s="25">
        <v>3083.4549999999999</v>
      </c>
      <c r="C6" s="25">
        <v>3661.165</v>
      </c>
      <c r="D6" s="25">
        <v>899.25400000000002</v>
      </c>
      <c r="E6" s="25">
        <v>877.76099999999997</v>
      </c>
      <c r="F6" s="25">
        <v>13.192</v>
      </c>
      <c r="G6" s="25">
        <v>9.2059999999999995</v>
      </c>
      <c r="H6" s="25">
        <v>1076.0360000000001</v>
      </c>
      <c r="I6" s="25">
        <v>773.75599999999997</v>
      </c>
      <c r="J6" s="25">
        <v>1373.5108823499997</v>
      </c>
      <c r="K6" s="25">
        <v>1465.9559999999999</v>
      </c>
      <c r="L6" s="25">
        <v>4887.9359999999997</v>
      </c>
      <c r="M6" s="25">
        <v>2485.5340000000001</v>
      </c>
      <c r="N6" s="25">
        <v>1703.91</v>
      </c>
      <c r="O6" s="25">
        <v>3963.8420000000001</v>
      </c>
    </row>
    <row r="7" spans="1:15">
      <c r="A7" s="35" t="s">
        <v>47</v>
      </c>
      <c r="B7" s="21">
        <v>6070.9350000000004</v>
      </c>
      <c r="C7" s="21">
        <v>7098.57</v>
      </c>
      <c r="D7" s="21">
        <v>7181.4390000000003</v>
      </c>
      <c r="E7" s="21">
        <v>6108.4059999999999</v>
      </c>
      <c r="F7" s="21">
        <v>6101.8519999999999</v>
      </c>
      <c r="G7" s="21">
        <v>7455.64</v>
      </c>
      <c r="H7" s="21">
        <v>6156.0739999999996</v>
      </c>
      <c r="I7" s="21">
        <v>5884.18</v>
      </c>
      <c r="J7" s="21">
        <v>6483.6321267399999</v>
      </c>
      <c r="K7" s="21">
        <v>6695.2269999999999</v>
      </c>
      <c r="L7" s="21">
        <v>7721.1580000000004</v>
      </c>
      <c r="M7" s="21">
        <v>10780.763999999999</v>
      </c>
      <c r="N7" s="25">
        <v>11126.525</v>
      </c>
      <c r="O7" s="25">
        <v>16872.509999999998</v>
      </c>
    </row>
    <row r="8" spans="1:15">
      <c r="A8" s="35" t="s">
        <v>49</v>
      </c>
      <c r="B8" s="21">
        <v>5559.8580000000002</v>
      </c>
      <c r="C8" s="21">
        <v>5968.5959999999995</v>
      </c>
      <c r="D8" s="21">
        <v>15634.166999999999</v>
      </c>
      <c r="E8" s="21">
        <v>17903.589</v>
      </c>
      <c r="F8" s="21">
        <v>22782.558000000001</v>
      </c>
      <c r="G8" s="21">
        <v>26449.16</v>
      </c>
      <c r="H8" s="21">
        <v>39116.730000000003</v>
      </c>
      <c r="I8" s="21">
        <v>46979.614000000001</v>
      </c>
      <c r="J8" s="21">
        <v>53781.463314790002</v>
      </c>
      <c r="K8" s="21">
        <v>53482.345000000001</v>
      </c>
      <c r="L8" s="21">
        <v>14799.814</v>
      </c>
      <c r="M8" s="21">
        <v>8605.8340000000007</v>
      </c>
      <c r="N8" s="25">
        <v>8622.2849999999999</v>
      </c>
      <c r="O8" s="25">
        <v>7260.0969999999998</v>
      </c>
    </row>
    <row r="9" spans="1:15">
      <c r="A9" s="36" t="s">
        <v>50</v>
      </c>
      <c r="B9" s="25">
        <v>0.17100000000000001</v>
      </c>
      <c r="C9" s="25">
        <v>0</v>
      </c>
      <c r="D9" s="25">
        <v>3983.0740000000001</v>
      </c>
      <c r="E9" s="25"/>
      <c r="F9" s="25">
        <v>847.73699999999997</v>
      </c>
      <c r="G9" s="25">
        <v>845.63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</row>
    <row r="10" spans="1:15" ht="15" thickBot="1">
      <c r="A10" s="39" t="s">
        <v>51</v>
      </c>
      <c r="B10" s="26"/>
      <c r="C10" s="26">
        <v>0</v>
      </c>
      <c r="D10" s="26">
        <v>5500</v>
      </c>
      <c r="E10" s="26">
        <v>10877.546</v>
      </c>
      <c r="F10" s="26">
        <v>15877.546</v>
      </c>
      <c r="G10" s="26">
        <v>18877.545999999998</v>
      </c>
      <c r="H10" s="26">
        <v>30877.545999999998</v>
      </c>
      <c r="I10" s="26">
        <v>39801.885999999999</v>
      </c>
      <c r="J10" s="26">
        <v>45326.031000000003</v>
      </c>
      <c r="K10" s="26">
        <v>46326.031000000003</v>
      </c>
      <c r="L10" s="26">
        <v>7174.1450000000004</v>
      </c>
      <c r="M10" s="26">
        <v>0</v>
      </c>
      <c r="N10" s="26">
        <v>0</v>
      </c>
      <c r="O10" s="26">
        <v>0</v>
      </c>
    </row>
    <row r="11" spans="1:1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7"/>
    </row>
    <row r="12" spans="1:1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14"/>
    </row>
    <row r="13" spans="1:1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14"/>
    </row>
    <row r="14" spans="1: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25" sqref="C25"/>
    </sheetView>
  </sheetViews>
  <sheetFormatPr defaultRowHeight="14.4"/>
  <cols>
    <col min="2" max="5" width="9.88671875" bestFit="1" customWidth="1"/>
  </cols>
  <sheetData>
    <row r="1" spans="1:7" ht="16.2" thickBot="1">
      <c r="A1" s="3" t="s">
        <v>7</v>
      </c>
      <c r="B1" s="1"/>
      <c r="C1" s="1"/>
      <c r="D1" s="1"/>
      <c r="E1" s="1"/>
      <c r="F1" s="1"/>
      <c r="G1" s="1"/>
    </row>
    <row r="2" spans="1:7" ht="15" thickBot="1">
      <c r="A2" s="4"/>
      <c r="B2" s="4">
        <v>2015</v>
      </c>
      <c r="C2" s="4">
        <v>2016</v>
      </c>
      <c r="D2" s="4">
        <v>2017</v>
      </c>
      <c r="E2" s="4">
        <v>2018</v>
      </c>
      <c r="F2" s="4">
        <v>2019</v>
      </c>
      <c r="G2" s="4">
        <v>2020</v>
      </c>
    </row>
    <row r="3" spans="1:7">
      <c r="A3" s="9" t="s">
        <v>3</v>
      </c>
      <c r="B3" s="27">
        <v>37037.641000000003</v>
      </c>
      <c r="C3" s="27">
        <v>38971.796999999999</v>
      </c>
      <c r="D3" s="27">
        <v>41891.273000000001</v>
      </c>
      <c r="E3" s="27">
        <v>45903.688999999998</v>
      </c>
      <c r="F3" s="27">
        <v>49883.072</v>
      </c>
      <c r="G3" s="27">
        <v>54592.998473150001</v>
      </c>
    </row>
    <row r="4" spans="1:7">
      <c r="A4" s="9" t="s">
        <v>4</v>
      </c>
      <c r="B4" s="27">
        <v>36696.745000000003</v>
      </c>
      <c r="C4" s="27">
        <v>39009.85</v>
      </c>
      <c r="D4" s="27">
        <v>42262.911</v>
      </c>
      <c r="E4" s="27">
        <v>45989.078999999998</v>
      </c>
      <c r="F4" s="27">
        <v>50323.200118609995</v>
      </c>
      <c r="G4" s="27">
        <v>52282.834181469996</v>
      </c>
    </row>
    <row r="5" spans="1:7">
      <c r="A5" s="5" t="s">
        <v>5</v>
      </c>
      <c r="B5" s="27">
        <v>35692.86</v>
      </c>
      <c r="C5" s="27">
        <v>38064.578999999998</v>
      </c>
      <c r="D5" s="27">
        <v>41440.762000000002</v>
      </c>
      <c r="E5" s="27">
        <v>45329.050999999999</v>
      </c>
      <c r="F5" s="27">
        <v>49391.375999999997</v>
      </c>
      <c r="G5" s="27"/>
    </row>
    <row r="6" spans="1:7" ht="15" thickBot="1">
      <c r="A6" s="6" t="s">
        <v>6</v>
      </c>
      <c r="B6" s="26">
        <v>34736.273000000001</v>
      </c>
      <c r="C6" s="26">
        <v>37156.572999999997</v>
      </c>
      <c r="D6" s="26">
        <v>41066.671000000002</v>
      </c>
      <c r="E6" s="26">
        <v>44826.875839050001</v>
      </c>
      <c r="F6" s="26">
        <v>48710.793000000005</v>
      </c>
      <c r="G6" s="26"/>
    </row>
    <row r="7" spans="1:7">
      <c r="F7" s="14"/>
      <c r="G7" s="14"/>
    </row>
    <row r="8" spans="1:7" ht="16.2" thickBot="1">
      <c r="A8" s="3" t="s">
        <v>62</v>
      </c>
      <c r="B8" s="1"/>
      <c r="C8" s="1"/>
      <c r="D8" s="1"/>
      <c r="E8" s="1"/>
      <c r="F8" s="1"/>
      <c r="G8" s="1"/>
    </row>
    <row r="9" spans="1:7" ht="15" thickBot="1">
      <c r="A9" s="4"/>
      <c r="B9" s="4">
        <v>2015</v>
      </c>
      <c r="C9" s="4">
        <v>2016</v>
      </c>
      <c r="D9" s="4">
        <v>2017</v>
      </c>
      <c r="E9" s="4">
        <v>2018</v>
      </c>
      <c r="F9" s="4">
        <v>2019</v>
      </c>
      <c r="G9" s="4">
        <v>2020</v>
      </c>
    </row>
    <row r="10" spans="1:7">
      <c r="A10" s="9" t="s">
        <v>3</v>
      </c>
      <c r="B10" s="27">
        <v>36181.069562539997</v>
      </c>
      <c r="C10" s="27">
        <v>38168.919502269986</v>
      </c>
      <c r="D10" s="27">
        <v>41020.33098038</v>
      </c>
      <c r="E10" s="27">
        <v>44083.577536900004</v>
      </c>
      <c r="F10" s="27">
        <v>48478.431473300006</v>
      </c>
      <c r="G10" s="27">
        <v>52405.79159447999</v>
      </c>
    </row>
    <row r="11" spans="1:7">
      <c r="A11" s="9" t="s">
        <v>4</v>
      </c>
      <c r="B11" s="27">
        <v>36441.23717624</v>
      </c>
      <c r="C11" s="27">
        <v>38525.785355860018</v>
      </c>
      <c r="D11" s="27">
        <v>41830.315191099995</v>
      </c>
      <c r="E11" s="27">
        <v>45374.931743570007</v>
      </c>
      <c r="F11" s="27">
        <v>49741.434393390009</v>
      </c>
      <c r="G11" s="27">
        <v>39528.032405520004</v>
      </c>
    </row>
    <row r="12" spans="1:7">
      <c r="A12" s="5" t="s">
        <v>5</v>
      </c>
      <c r="B12" s="27">
        <v>35207.66567699</v>
      </c>
      <c r="C12" s="27">
        <v>37678.462715799993</v>
      </c>
      <c r="D12" s="27">
        <v>40924.152828520004</v>
      </c>
      <c r="E12" s="27">
        <v>44814.745084079987</v>
      </c>
      <c r="F12" s="27">
        <v>48974.286133309986</v>
      </c>
      <c r="G12" s="27"/>
    </row>
    <row r="13" spans="1:7" ht="15" thickBot="1">
      <c r="A13" s="6" t="s">
        <v>6</v>
      </c>
      <c r="B13" s="26">
        <v>35265.811993259995</v>
      </c>
      <c r="C13" s="26">
        <v>37464.017426070001</v>
      </c>
      <c r="D13" s="26">
        <v>42773.065118959988</v>
      </c>
      <c r="E13" s="26">
        <v>45661.373513900005</v>
      </c>
      <c r="F13" s="26">
        <v>49753.037535410025</v>
      </c>
      <c r="G13" s="26"/>
    </row>
    <row r="14" spans="1:7">
      <c r="C14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8" sqref="E8"/>
    </sheetView>
  </sheetViews>
  <sheetFormatPr defaultRowHeight="14.4"/>
  <cols>
    <col min="1" max="1" width="19.6640625" customWidth="1"/>
    <col min="2" max="2" width="11.109375" customWidth="1"/>
    <col min="3" max="3" width="11.44140625" customWidth="1"/>
    <col min="4" max="4" width="10.88671875" customWidth="1"/>
    <col min="5" max="5" width="11.44140625" style="14" customWidth="1"/>
    <col min="6" max="6" width="9.5546875" customWidth="1"/>
  </cols>
  <sheetData>
    <row r="1" spans="1:6" ht="16.2" thickBot="1">
      <c r="A1" s="3" t="s">
        <v>41</v>
      </c>
      <c r="B1" s="12"/>
      <c r="C1" s="12"/>
      <c r="D1" s="12"/>
    </row>
    <row r="2" spans="1:6" ht="15" thickBot="1">
      <c r="A2" s="18"/>
      <c r="B2" s="18" t="s">
        <v>10</v>
      </c>
      <c r="C2" s="18" t="s">
        <v>11</v>
      </c>
      <c r="D2" s="18">
        <v>2019</v>
      </c>
      <c r="E2" s="18">
        <v>2020</v>
      </c>
      <c r="F2" s="18" t="s">
        <v>59</v>
      </c>
    </row>
    <row r="3" spans="1:6">
      <c r="A3" s="20" t="s">
        <v>14</v>
      </c>
      <c r="B3" s="21">
        <v>14964.582</v>
      </c>
      <c r="C3" s="21">
        <v>16043.657999999999</v>
      </c>
      <c r="D3" s="21">
        <v>17024.694</v>
      </c>
      <c r="E3" s="21">
        <v>18151.672999999999</v>
      </c>
      <c r="F3" s="21">
        <v>18218.547709836566</v>
      </c>
    </row>
    <row r="4" spans="1:6">
      <c r="A4" s="20" t="s">
        <v>26</v>
      </c>
      <c r="B4" s="21">
        <v>30110.896000000001</v>
      </c>
      <c r="C4" s="21">
        <v>32298.823</v>
      </c>
      <c r="D4" s="21">
        <v>34071.497000000003</v>
      </c>
      <c r="E4" s="21">
        <v>36326.851000000002</v>
      </c>
      <c r="F4" s="21">
        <v>36463.268447349117</v>
      </c>
    </row>
    <row r="5" spans="1:6">
      <c r="A5" s="20" t="s">
        <v>27</v>
      </c>
      <c r="B5" s="21">
        <v>45423.243999999999</v>
      </c>
      <c r="C5" s="21">
        <v>49143.353999999999</v>
      </c>
      <c r="D5" s="21">
        <v>52103.366000000002</v>
      </c>
      <c r="E5" s="21">
        <v>55610.778484709997</v>
      </c>
      <c r="F5" s="21">
        <v>55445.534733148161</v>
      </c>
    </row>
    <row r="6" spans="1:6">
      <c r="A6" s="20" t="s">
        <v>28</v>
      </c>
      <c r="B6" s="21">
        <v>60674.224000000002</v>
      </c>
      <c r="C6" s="21">
        <v>65754.347999999998</v>
      </c>
      <c r="D6" s="21">
        <v>69817.792000000001</v>
      </c>
      <c r="E6" s="21">
        <v>74569.846012759997</v>
      </c>
      <c r="F6" s="21">
        <v>74476.392690794339</v>
      </c>
    </row>
    <row r="7" spans="1:6">
      <c r="A7" s="20" t="s">
        <v>29</v>
      </c>
      <c r="B7" s="21">
        <v>75964.462</v>
      </c>
      <c r="C7" s="21">
        <v>82384.513000000006</v>
      </c>
      <c r="D7" s="21">
        <v>96260.934999999998</v>
      </c>
      <c r="E7" s="21">
        <v>93526.341466259997</v>
      </c>
      <c r="F7" s="21">
        <v>93544.540888032425</v>
      </c>
    </row>
    <row r="8" spans="1:6">
      <c r="A8" s="20" t="s">
        <v>30</v>
      </c>
      <c r="B8" s="21">
        <v>91312.542000000001</v>
      </c>
      <c r="C8" s="21">
        <v>99397.032000000007</v>
      </c>
      <c r="D8" s="21">
        <v>114349.35799999999</v>
      </c>
      <c r="E8" s="21">
        <v>112830.19177354001</v>
      </c>
      <c r="F8" s="21">
        <v>112602.26352437076</v>
      </c>
    </row>
    <row r="9" spans="1:6">
      <c r="A9" s="20" t="s">
        <v>31</v>
      </c>
      <c r="B9" s="21">
        <v>106479.83500000001</v>
      </c>
      <c r="C9" s="21">
        <v>116121.965</v>
      </c>
      <c r="D9" s="21">
        <v>132070.34</v>
      </c>
      <c r="E9" s="21"/>
      <c r="F9" s="21">
        <v>131691.22619416303</v>
      </c>
    </row>
    <row r="10" spans="1:6">
      <c r="A10" s="20" t="s">
        <v>32</v>
      </c>
      <c r="B10" s="21">
        <v>121948.60799999999</v>
      </c>
      <c r="C10" s="21">
        <v>132938.356</v>
      </c>
      <c r="D10" s="21">
        <v>150054.761</v>
      </c>
      <c r="E10" s="21"/>
      <c r="F10" s="21">
        <v>150834.56680579239</v>
      </c>
    </row>
    <row r="11" spans="1:6">
      <c r="A11" s="20" t="s">
        <v>33</v>
      </c>
      <c r="B11" s="21">
        <v>137413.69399999999</v>
      </c>
      <c r="C11" s="21">
        <v>150053.49446329998</v>
      </c>
      <c r="D11" s="21">
        <v>168411.867</v>
      </c>
      <c r="E11" s="21"/>
      <c r="F11" s="21">
        <v>170017.60278463067</v>
      </c>
    </row>
    <row r="12" spans="1:6">
      <c r="A12" s="20" t="s">
        <v>34</v>
      </c>
      <c r="B12" s="21">
        <v>152990.19699999999</v>
      </c>
      <c r="C12" s="21">
        <v>166985.481</v>
      </c>
      <c r="D12" s="21">
        <v>186475.524</v>
      </c>
      <c r="E12" s="21"/>
      <c r="F12" s="21">
        <v>189269.29649430484</v>
      </c>
    </row>
    <row r="13" spans="1:6">
      <c r="A13" s="20" t="s">
        <v>35</v>
      </c>
      <c r="B13" s="21">
        <v>168991.96599999999</v>
      </c>
      <c r="C13" s="21">
        <v>183922.11799999999</v>
      </c>
      <c r="D13" s="21">
        <v>204558.712</v>
      </c>
      <c r="E13" s="21"/>
      <c r="F13" s="21">
        <v>208552.60092461339</v>
      </c>
    </row>
    <row r="14" spans="1:6" ht="15" thickBot="1">
      <c r="A14" s="23" t="s">
        <v>36</v>
      </c>
      <c r="B14" s="24">
        <v>185343.924</v>
      </c>
      <c r="C14" s="24">
        <v>201246.552</v>
      </c>
      <c r="D14" s="24">
        <v>214246.353</v>
      </c>
      <c r="E14" s="24"/>
      <c r="F14" s="24">
        <v>227895.40700000004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G28" sqref="G28"/>
    </sheetView>
  </sheetViews>
  <sheetFormatPr defaultColWidth="9.109375" defaultRowHeight="14.4"/>
  <cols>
    <col min="1" max="1" width="16.109375" style="14" customWidth="1"/>
    <col min="2" max="8" width="9.109375" style="14"/>
    <col min="9" max="9" width="8.6640625" style="14" customWidth="1"/>
    <col min="10" max="16384" width="9.109375" style="14"/>
  </cols>
  <sheetData>
    <row r="1" spans="1:17" ht="16.2" thickBot="1">
      <c r="A1" s="3" t="s">
        <v>43</v>
      </c>
    </row>
    <row r="2" spans="1:17" ht="15" thickBot="1">
      <c r="A2" s="18"/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</row>
    <row r="3" spans="1:17">
      <c r="A3" s="19" t="s">
        <v>14</v>
      </c>
      <c r="B3" s="31">
        <v>4967.2</v>
      </c>
      <c r="C3" s="21">
        <v>4954.6000000000004</v>
      </c>
      <c r="D3" s="21">
        <v>4992.6000000000004</v>
      </c>
      <c r="E3" s="21">
        <v>5079.3999999999996</v>
      </c>
      <c r="F3" s="21">
        <v>5168.3999999999996</v>
      </c>
      <c r="G3" s="31">
        <v>5524.8</v>
      </c>
      <c r="H3" s="31">
        <v>5735.3230000000003</v>
      </c>
      <c r="I3" s="27">
        <v>5893.1930000000002</v>
      </c>
      <c r="J3" s="2"/>
      <c r="L3" s="43"/>
      <c r="M3" s="43"/>
      <c r="N3" s="43"/>
      <c r="O3" s="43"/>
      <c r="P3" s="43"/>
      <c r="Q3" s="43"/>
    </row>
    <row r="4" spans="1:17">
      <c r="A4" s="19" t="s">
        <v>15</v>
      </c>
      <c r="B4" s="31">
        <v>4974.5</v>
      </c>
      <c r="C4" s="21">
        <v>4949.8</v>
      </c>
      <c r="D4" s="21">
        <v>4998.3</v>
      </c>
      <c r="E4" s="21">
        <v>5086.2</v>
      </c>
      <c r="F4" s="21">
        <v>5168.3</v>
      </c>
      <c r="G4" s="31">
        <v>5557</v>
      </c>
      <c r="H4" s="31">
        <v>5748.5479999999998</v>
      </c>
      <c r="I4" s="27">
        <v>5902.8090000000002</v>
      </c>
      <c r="J4" s="2"/>
      <c r="K4" s="43"/>
      <c r="L4" s="43"/>
      <c r="M4" s="43"/>
      <c r="N4" s="43"/>
      <c r="O4" s="43"/>
      <c r="P4" s="43"/>
      <c r="Q4" s="43"/>
    </row>
    <row r="5" spans="1:17">
      <c r="A5" s="19" t="s">
        <v>16</v>
      </c>
      <c r="B5" s="31">
        <v>4970.2</v>
      </c>
      <c r="C5" s="21">
        <v>4943.8999999999996</v>
      </c>
      <c r="D5" s="21">
        <v>4998.3</v>
      </c>
      <c r="E5" s="21">
        <v>5082.1000000000004</v>
      </c>
      <c r="F5" s="21">
        <v>5164.8999999999996</v>
      </c>
      <c r="G5" s="31">
        <v>5571.8</v>
      </c>
      <c r="H5" s="31">
        <v>5754.692</v>
      </c>
      <c r="I5" s="27">
        <v>5907.6149999999998</v>
      </c>
      <c r="J5" s="2"/>
      <c r="K5" s="43"/>
      <c r="L5" s="43"/>
      <c r="M5" s="43"/>
      <c r="N5" s="43"/>
      <c r="O5" s="43"/>
      <c r="P5" s="43"/>
      <c r="Q5" s="43"/>
    </row>
    <row r="6" spans="1:17">
      <c r="A6" s="19" t="s">
        <v>17</v>
      </c>
      <c r="B6" s="31">
        <v>4969.8</v>
      </c>
      <c r="C6" s="21">
        <v>4940.8999999999996</v>
      </c>
      <c r="D6" s="21">
        <v>5008.6000000000004</v>
      </c>
      <c r="E6" s="21">
        <v>5098.8999999999996</v>
      </c>
      <c r="F6" s="21">
        <v>5175.3999999999996</v>
      </c>
      <c r="G6" s="31">
        <v>5586.1</v>
      </c>
      <c r="H6" s="31">
        <v>5765.5330000000004</v>
      </c>
      <c r="I6" s="27">
        <v>5921.1139999999996</v>
      </c>
      <c r="J6" s="2"/>
      <c r="K6" s="43"/>
      <c r="L6" s="43"/>
      <c r="M6" s="43"/>
      <c r="N6" s="43"/>
      <c r="O6" s="43"/>
      <c r="P6" s="43"/>
      <c r="Q6" s="43"/>
    </row>
    <row r="7" spans="1:17">
      <c r="A7" s="19" t="s">
        <v>18</v>
      </c>
      <c r="B7" s="31">
        <v>4968.8</v>
      </c>
      <c r="C7" s="21">
        <v>4940.8999999999996</v>
      </c>
      <c r="D7" s="21">
        <v>5019.6000000000004</v>
      </c>
      <c r="E7" s="21">
        <v>5112.2</v>
      </c>
      <c r="F7" s="21">
        <v>5184.8</v>
      </c>
      <c r="G7" s="31">
        <v>5600.9</v>
      </c>
      <c r="H7" s="31">
        <v>5776.5</v>
      </c>
      <c r="I7" s="27">
        <v>5924.9169999999995</v>
      </c>
      <c r="J7" s="2"/>
      <c r="K7" s="43"/>
      <c r="L7" s="43"/>
      <c r="M7" s="43"/>
      <c r="N7" s="43"/>
      <c r="O7" s="43"/>
      <c r="P7" s="43"/>
      <c r="Q7" s="43"/>
    </row>
    <row r="8" spans="1:17">
      <c r="A8" s="19" t="s">
        <v>19</v>
      </c>
      <c r="B8" s="31">
        <v>4964.6000000000004</v>
      </c>
      <c r="C8" s="21">
        <v>4936.6000000000004</v>
      </c>
      <c r="D8" s="21">
        <v>5024.1000000000004</v>
      </c>
      <c r="E8" s="21">
        <v>5117</v>
      </c>
      <c r="F8" s="21">
        <v>5190.2</v>
      </c>
      <c r="G8" s="31">
        <v>5611.2</v>
      </c>
      <c r="H8" s="31">
        <v>5780.1040000000003</v>
      </c>
      <c r="I8" s="27">
        <v>5922.0519999999997</v>
      </c>
      <c r="J8" s="2"/>
      <c r="K8" s="43"/>
      <c r="L8" s="43"/>
      <c r="M8" s="43"/>
      <c r="N8" s="43"/>
      <c r="O8" s="43"/>
      <c r="P8" s="43"/>
      <c r="Q8" s="43"/>
    </row>
    <row r="9" spans="1:17">
      <c r="A9" s="19" t="s">
        <v>20</v>
      </c>
      <c r="B9" s="31">
        <v>4961.1000000000004</v>
      </c>
      <c r="C9" s="21">
        <v>4937.3</v>
      </c>
      <c r="D9" s="21">
        <v>5022.8999999999996</v>
      </c>
      <c r="E9" s="21">
        <v>5117.8</v>
      </c>
      <c r="F9" s="21">
        <v>5188.8999999999996</v>
      </c>
      <c r="G9" s="31">
        <v>5613.9</v>
      </c>
      <c r="H9" s="31">
        <v>5774.4410000000007</v>
      </c>
      <c r="J9" s="2"/>
      <c r="K9" s="43"/>
      <c r="L9" s="43"/>
      <c r="M9" s="43"/>
      <c r="N9" s="43"/>
      <c r="O9" s="43"/>
      <c r="P9" s="43"/>
      <c r="Q9" s="43"/>
    </row>
    <row r="10" spans="1:17">
      <c r="A10" s="19" t="s">
        <v>21</v>
      </c>
      <c r="B10" s="31">
        <v>4960.2</v>
      </c>
      <c r="C10" s="21">
        <v>4947.8</v>
      </c>
      <c r="D10" s="21">
        <v>5033.8</v>
      </c>
      <c r="E10" s="21">
        <v>5126.7</v>
      </c>
      <c r="F10" s="21">
        <v>5195.5</v>
      </c>
      <c r="G10" s="31">
        <v>5625.8</v>
      </c>
      <c r="H10" s="31">
        <v>5784.732</v>
      </c>
      <c r="J10" s="2"/>
      <c r="K10" s="43"/>
      <c r="L10" s="43"/>
      <c r="M10" s="43"/>
      <c r="N10" s="43"/>
      <c r="O10" s="43"/>
      <c r="P10" s="43"/>
      <c r="Q10" s="43"/>
    </row>
    <row r="11" spans="1:17">
      <c r="A11" s="19" t="s">
        <v>22</v>
      </c>
      <c r="B11" s="31">
        <v>4959</v>
      </c>
      <c r="C11" s="21">
        <v>4956.6000000000004</v>
      </c>
      <c r="D11" s="21">
        <v>5041.3</v>
      </c>
      <c r="E11" s="21">
        <v>5142</v>
      </c>
      <c r="F11" s="21">
        <v>5213.8999999999996</v>
      </c>
      <c r="G11" s="31">
        <v>5665.5</v>
      </c>
      <c r="H11" s="31">
        <v>5832.732</v>
      </c>
      <c r="J11" s="2"/>
      <c r="K11" s="43"/>
      <c r="L11" s="43"/>
      <c r="M11" s="43"/>
      <c r="N11" s="43"/>
      <c r="O11" s="43"/>
      <c r="P11" s="43"/>
      <c r="Q11" s="43"/>
    </row>
    <row r="12" spans="1:17">
      <c r="A12" s="19" t="s">
        <v>23</v>
      </c>
      <c r="B12" s="31">
        <v>4957.3</v>
      </c>
      <c r="C12" s="21">
        <v>4966.3</v>
      </c>
      <c r="D12" s="21">
        <v>5049</v>
      </c>
      <c r="E12" s="21">
        <v>5150.3</v>
      </c>
      <c r="F12" s="31">
        <v>5232.3999999999996</v>
      </c>
      <c r="G12" s="31">
        <v>5689.9570000000003</v>
      </c>
      <c r="H12" s="31">
        <v>5858.1460000000006</v>
      </c>
      <c r="J12" s="2"/>
      <c r="K12" s="43"/>
      <c r="L12" s="43"/>
      <c r="M12" s="43"/>
      <c r="N12" s="43"/>
      <c r="O12" s="43"/>
      <c r="P12" s="43"/>
      <c r="Q12" s="43"/>
    </row>
    <row r="13" spans="1:17">
      <c r="A13" s="19" t="s">
        <v>24</v>
      </c>
      <c r="B13" s="31">
        <v>4955.8999999999996</v>
      </c>
      <c r="C13" s="21">
        <v>4973.6000000000004</v>
      </c>
      <c r="D13" s="21">
        <v>5058.2</v>
      </c>
      <c r="E13" s="21">
        <v>5155.7</v>
      </c>
      <c r="F13" s="31">
        <v>5388.7</v>
      </c>
      <c r="G13" s="31">
        <v>5713.6399999999994</v>
      </c>
      <c r="H13" s="31">
        <v>5876.317</v>
      </c>
      <c r="J13" s="2"/>
      <c r="K13" s="43"/>
      <c r="L13" s="43"/>
      <c r="M13" s="43"/>
      <c r="N13" s="43"/>
      <c r="O13" s="43"/>
      <c r="P13" s="43"/>
      <c r="Q13" s="43"/>
    </row>
    <row r="14" spans="1:17" ht="15" thickBot="1">
      <c r="A14" s="22" t="s">
        <v>25</v>
      </c>
      <c r="B14" s="32">
        <v>4954</v>
      </c>
      <c r="C14" s="24">
        <v>4980.3</v>
      </c>
      <c r="D14" s="24">
        <v>5067.5</v>
      </c>
      <c r="E14" s="24">
        <v>5162.1000000000004</v>
      </c>
      <c r="F14" s="32">
        <v>5493.6</v>
      </c>
      <c r="G14" s="32">
        <v>5725.9169999999995</v>
      </c>
      <c r="H14" s="32">
        <v>5886.982</v>
      </c>
      <c r="J14" s="2"/>
      <c r="K14" s="43"/>
      <c r="L14" s="43"/>
      <c r="M14" s="43"/>
      <c r="N14" s="43"/>
      <c r="O14" s="43"/>
      <c r="P14" s="43"/>
      <c r="Q14" s="4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6" sqref="I6:I8"/>
    </sheetView>
  </sheetViews>
  <sheetFormatPr defaultColWidth="9.109375" defaultRowHeight="14.4"/>
  <cols>
    <col min="1" max="16384" width="9.109375" style="14"/>
  </cols>
  <sheetData>
    <row r="1" spans="1:9" ht="16.2" thickBot="1">
      <c r="A1" s="3" t="s">
        <v>44</v>
      </c>
    </row>
    <row r="2" spans="1:9" ht="15" thickBot="1">
      <c r="A2" s="18"/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</row>
    <row r="3" spans="1:9">
      <c r="A3" s="21" t="s">
        <v>14</v>
      </c>
      <c r="B3" s="21">
        <v>1246.9000000000001</v>
      </c>
      <c r="C3" s="21">
        <v>1247</v>
      </c>
      <c r="D3" s="31">
        <v>1246.8</v>
      </c>
      <c r="E3" s="21">
        <v>1241.5999999999999</v>
      </c>
      <c r="F3" s="21">
        <v>1237.5999999999999</v>
      </c>
      <c r="G3" s="21">
        <v>1225.8</v>
      </c>
      <c r="H3" s="21">
        <v>1216.393</v>
      </c>
      <c r="I3" s="21">
        <v>1206.9479999999999</v>
      </c>
    </row>
    <row r="4" spans="1:9">
      <c r="A4" s="21" t="s">
        <v>15</v>
      </c>
      <c r="B4" s="21">
        <v>1244.0999999999999</v>
      </c>
      <c r="C4" s="21">
        <v>1244.5</v>
      </c>
      <c r="D4" s="31">
        <v>1244.5</v>
      </c>
      <c r="E4" s="21">
        <v>1239.2</v>
      </c>
      <c r="F4" s="21">
        <v>1234.5999999999999</v>
      </c>
      <c r="G4" s="21">
        <v>1222.8</v>
      </c>
      <c r="H4" s="21">
        <v>1214.153</v>
      </c>
      <c r="I4" s="21">
        <v>1204.54</v>
      </c>
    </row>
    <row r="5" spans="1:9">
      <c r="A5" s="21" t="s">
        <v>16</v>
      </c>
      <c r="B5" s="21">
        <v>1242.5</v>
      </c>
      <c r="C5" s="21">
        <v>1243.9000000000001</v>
      </c>
      <c r="D5" s="31">
        <v>1243.3</v>
      </c>
      <c r="E5" s="21">
        <v>1238.3</v>
      </c>
      <c r="F5" s="21">
        <v>1232.8</v>
      </c>
      <c r="G5" s="21">
        <v>1220.9000000000001</v>
      </c>
      <c r="H5" s="21">
        <v>1211.961</v>
      </c>
      <c r="I5" s="21">
        <v>1202.8350000000003</v>
      </c>
    </row>
    <row r="6" spans="1:9">
      <c r="A6" s="21" t="s">
        <v>17</v>
      </c>
      <c r="B6" s="21">
        <v>1244.0999999999999</v>
      </c>
      <c r="C6" s="21">
        <v>1246</v>
      </c>
      <c r="D6" s="31">
        <v>1244.4000000000001</v>
      </c>
      <c r="E6" s="21">
        <v>1239.5999999999999</v>
      </c>
      <c r="F6" s="21">
        <v>1234.5999999999999</v>
      </c>
      <c r="G6" s="21">
        <v>1221.2</v>
      </c>
      <c r="H6" s="21">
        <v>1213.4509999999998</v>
      </c>
      <c r="I6" s="21">
        <v>1204.9749999999999</v>
      </c>
    </row>
    <row r="7" spans="1:9">
      <c r="A7" s="21" t="s">
        <v>18</v>
      </c>
      <c r="B7" s="21">
        <v>1244.9000000000001</v>
      </c>
      <c r="C7" s="21">
        <v>1247.5999999999999</v>
      </c>
      <c r="D7" s="31">
        <v>1245.0999999999999</v>
      </c>
      <c r="E7" s="21">
        <v>1240.4000000000001</v>
      </c>
      <c r="F7" s="21">
        <v>1235.0999999999999</v>
      </c>
      <c r="G7" s="21">
        <v>1221.9000000000001</v>
      </c>
      <c r="H7" s="21">
        <v>1213.876</v>
      </c>
      <c r="I7" s="21">
        <v>1203.6930000000002</v>
      </c>
    </row>
    <row r="8" spans="1:9">
      <c r="A8" s="21" t="s">
        <v>19</v>
      </c>
      <c r="B8" s="21">
        <v>1245.9000000000001</v>
      </c>
      <c r="C8" s="21">
        <v>1248.8</v>
      </c>
      <c r="D8" s="31">
        <v>1246.2</v>
      </c>
      <c r="E8" s="21">
        <v>1241.3</v>
      </c>
      <c r="F8" s="21">
        <v>1236.2</v>
      </c>
      <c r="G8" s="21">
        <v>1222.5999999999999</v>
      </c>
      <c r="H8" s="21">
        <v>1214.1380000000001</v>
      </c>
      <c r="I8" s="21">
        <v>1204.1160000000002</v>
      </c>
    </row>
    <row r="9" spans="1:9">
      <c r="A9" s="21" t="s">
        <v>20</v>
      </c>
      <c r="B9" s="21">
        <v>1246.9000000000001</v>
      </c>
      <c r="C9" s="21">
        <v>1248.9000000000001</v>
      </c>
      <c r="D9" s="31">
        <v>1245.5</v>
      </c>
      <c r="E9" s="21">
        <v>1241.5999999999999</v>
      </c>
      <c r="F9" s="21">
        <v>1236.2</v>
      </c>
      <c r="G9" s="21">
        <v>1223.2</v>
      </c>
      <c r="H9" s="21">
        <v>1213.9179999999999</v>
      </c>
      <c r="I9" s="21"/>
    </row>
    <row r="10" spans="1:9">
      <c r="A10" s="21" t="s">
        <v>21</v>
      </c>
      <c r="B10" s="21">
        <v>1247.7</v>
      </c>
      <c r="C10" s="21">
        <v>1249.2</v>
      </c>
      <c r="D10" s="31">
        <v>1245.8</v>
      </c>
      <c r="E10" s="21">
        <v>1241.2</v>
      </c>
      <c r="F10" s="21">
        <v>1235.8</v>
      </c>
      <c r="G10" s="21">
        <v>1222.2</v>
      </c>
      <c r="H10" s="21">
        <v>1212.7809999999999</v>
      </c>
      <c r="I10" s="21"/>
    </row>
    <row r="11" spans="1:9">
      <c r="A11" s="21" t="s">
        <v>22</v>
      </c>
      <c r="B11" s="21">
        <v>1225.5999999999999</v>
      </c>
      <c r="C11" s="21">
        <v>1230</v>
      </c>
      <c r="D11" s="31">
        <v>1226.0999999999999</v>
      </c>
      <c r="E11" s="21">
        <v>1224</v>
      </c>
      <c r="F11" s="21">
        <v>1219.5</v>
      </c>
      <c r="G11" s="21">
        <v>1206.0999999999999</v>
      </c>
      <c r="H11" s="21">
        <v>1198.374</v>
      </c>
      <c r="I11" s="21"/>
    </row>
    <row r="12" spans="1:9">
      <c r="A12" s="21" t="s">
        <v>23</v>
      </c>
      <c r="B12" s="21">
        <v>1223.5999999999999</v>
      </c>
      <c r="C12" s="21">
        <v>1227.9000000000001</v>
      </c>
      <c r="D12" s="31">
        <v>1224.2</v>
      </c>
      <c r="E12" s="21">
        <v>1223.3</v>
      </c>
      <c r="F12" s="21">
        <v>1217.9000000000001</v>
      </c>
      <c r="G12" s="21">
        <v>1203.723</v>
      </c>
      <c r="H12" s="21">
        <v>1196.0909999999999</v>
      </c>
      <c r="I12" s="21"/>
    </row>
    <row r="13" spans="1:9">
      <c r="A13" s="21" t="s">
        <v>24</v>
      </c>
      <c r="B13" s="21">
        <v>1239.5</v>
      </c>
      <c r="C13" s="21">
        <v>1241.7</v>
      </c>
      <c r="D13" s="31">
        <v>1236.5</v>
      </c>
      <c r="E13" s="21">
        <v>1233.3</v>
      </c>
      <c r="F13" s="21">
        <v>1223.3</v>
      </c>
      <c r="G13" s="21">
        <v>1213.018</v>
      </c>
      <c r="H13" s="21">
        <v>1203.6329999999998</v>
      </c>
      <c r="I13" s="21"/>
    </row>
    <row r="14" spans="1:9" ht="15" thickBot="1">
      <c r="A14" s="24" t="s">
        <v>25</v>
      </c>
      <c r="B14" s="24">
        <v>1245.9000000000001</v>
      </c>
      <c r="C14" s="24">
        <v>1246.0999999999999</v>
      </c>
      <c r="D14" s="32">
        <v>1240.8</v>
      </c>
      <c r="E14" s="24">
        <v>1237.2</v>
      </c>
      <c r="F14" s="24">
        <v>1226.2</v>
      </c>
      <c r="G14" s="24">
        <v>1216.2280000000001</v>
      </c>
      <c r="H14" s="24">
        <v>1207.039</v>
      </c>
      <c r="I14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6" sqref="I6:I8"/>
    </sheetView>
  </sheetViews>
  <sheetFormatPr defaultColWidth="9.109375" defaultRowHeight="14.4"/>
  <cols>
    <col min="1" max="16384" width="9.109375" style="14"/>
  </cols>
  <sheetData>
    <row r="1" spans="1:9" ht="16.2" thickBot="1">
      <c r="A1" s="3" t="s">
        <v>45</v>
      </c>
    </row>
    <row r="2" spans="1:9" ht="15" thickBot="1">
      <c r="A2" s="18"/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</row>
    <row r="3" spans="1:9">
      <c r="A3" s="19" t="s">
        <v>14</v>
      </c>
      <c r="B3" s="21">
        <v>1046.2</v>
      </c>
      <c r="C3" s="31">
        <v>1007.7</v>
      </c>
      <c r="D3" s="21">
        <v>963.9</v>
      </c>
      <c r="E3" s="21">
        <v>916.5</v>
      </c>
      <c r="F3" s="21">
        <v>874.8</v>
      </c>
      <c r="G3" s="21">
        <v>775.4</v>
      </c>
      <c r="H3" s="21">
        <v>719.20399999999995</v>
      </c>
      <c r="I3" s="21">
        <v>666.66099999999983</v>
      </c>
    </row>
    <row r="4" spans="1:9">
      <c r="A4" s="19" t="s">
        <v>15</v>
      </c>
      <c r="B4" s="21">
        <v>1046.5</v>
      </c>
      <c r="C4" s="31">
        <v>1006.4</v>
      </c>
      <c r="D4" s="21">
        <v>962.6</v>
      </c>
      <c r="E4" s="21">
        <v>917.4</v>
      </c>
      <c r="F4" s="21">
        <v>873.8</v>
      </c>
      <c r="G4" s="21">
        <v>770.8</v>
      </c>
      <c r="H4" s="21">
        <v>716.26900000000001</v>
      </c>
      <c r="I4" s="21">
        <v>659.57600000000002</v>
      </c>
    </row>
    <row r="5" spans="1:9">
      <c r="A5" s="19" t="s">
        <v>16</v>
      </c>
      <c r="B5" s="21">
        <v>1045.9000000000001</v>
      </c>
      <c r="C5" s="31">
        <v>1006.6</v>
      </c>
      <c r="D5" s="21">
        <v>960.5</v>
      </c>
      <c r="E5" s="21">
        <v>915.4</v>
      </c>
      <c r="F5" s="21">
        <v>868.1</v>
      </c>
      <c r="G5" s="21">
        <v>767.5</v>
      </c>
      <c r="H5" s="21">
        <v>714.10300000000007</v>
      </c>
      <c r="I5" s="21">
        <v>655.83899999999994</v>
      </c>
    </row>
    <row r="6" spans="1:9">
      <c r="A6" s="19" t="s">
        <v>17</v>
      </c>
      <c r="B6" s="21">
        <v>1038.9000000000001</v>
      </c>
      <c r="C6" s="31">
        <v>1001.1</v>
      </c>
      <c r="D6" s="21">
        <v>953.3</v>
      </c>
      <c r="E6" s="21">
        <v>908.3</v>
      </c>
      <c r="F6" s="21">
        <v>861.8</v>
      </c>
      <c r="G6" s="21">
        <v>760.8</v>
      </c>
      <c r="H6" s="21">
        <v>709.65600000000006</v>
      </c>
      <c r="I6" s="21">
        <v>652.77799999999991</v>
      </c>
    </row>
    <row r="7" spans="1:9">
      <c r="A7" s="19" t="s">
        <v>18</v>
      </c>
      <c r="B7" s="21">
        <v>1034.4000000000001</v>
      </c>
      <c r="C7" s="31">
        <v>998.7</v>
      </c>
      <c r="D7" s="21">
        <v>947.8</v>
      </c>
      <c r="E7" s="21">
        <v>902.5</v>
      </c>
      <c r="F7" s="21">
        <v>854.6</v>
      </c>
      <c r="G7" s="21">
        <v>755.2</v>
      </c>
      <c r="H7" s="21">
        <v>705.721</v>
      </c>
      <c r="I7" s="21">
        <v>658.59499999999991</v>
      </c>
    </row>
    <row r="8" spans="1:9">
      <c r="A8" s="19" t="s">
        <v>19</v>
      </c>
      <c r="B8" s="21">
        <v>1031.7</v>
      </c>
      <c r="C8" s="31">
        <v>998.4</v>
      </c>
      <c r="D8" s="21">
        <v>947.8</v>
      </c>
      <c r="E8" s="21">
        <v>901.7</v>
      </c>
      <c r="F8" s="21">
        <v>852.3</v>
      </c>
      <c r="G8" s="21">
        <v>750.9</v>
      </c>
      <c r="H8" s="21">
        <v>702.048</v>
      </c>
      <c r="I8" s="21">
        <v>657.71800000000007</v>
      </c>
    </row>
    <row r="9" spans="1:9">
      <c r="A9" s="19" t="s">
        <v>20</v>
      </c>
      <c r="B9" s="21">
        <v>1025.4000000000001</v>
      </c>
      <c r="C9" s="31">
        <v>991.9</v>
      </c>
      <c r="D9" s="21">
        <v>940.9</v>
      </c>
      <c r="E9" s="21">
        <v>895.3</v>
      </c>
      <c r="F9" s="21">
        <v>846</v>
      </c>
      <c r="G9" s="21">
        <v>747.6</v>
      </c>
      <c r="H9" s="21">
        <v>698.59199999999998</v>
      </c>
      <c r="I9" s="21"/>
    </row>
    <row r="10" spans="1:9">
      <c r="A10" s="19" t="s">
        <v>21</v>
      </c>
      <c r="B10" s="21">
        <v>1026.4000000000001</v>
      </c>
      <c r="C10" s="31">
        <v>991.2</v>
      </c>
      <c r="D10" s="21">
        <v>940.3</v>
      </c>
      <c r="E10" s="21">
        <v>893.4</v>
      </c>
      <c r="F10" s="21">
        <v>843.4</v>
      </c>
      <c r="G10" s="21">
        <v>745</v>
      </c>
      <c r="H10" s="21">
        <v>695.30200000000002</v>
      </c>
      <c r="I10" s="21"/>
    </row>
    <row r="11" spans="1:9">
      <c r="A11" s="19" t="s">
        <v>22</v>
      </c>
      <c r="B11" s="21">
        <v>1025.5999999999999</v>
      </c>
      <c r="C11" s="31">
        <v>987.9</v>
      </c>
      <c r="D11" s="21">
        <v>938.2</v>
      </c>
      <c r="E11" s="21">
        <v>891.1</v>
      </c>
      <c r="F11" s="21">
        <v>842.6</v>
      </c>
      <c r="G11" s="21">
        <v>741.6</v>
      </c>
      <c r="H11" s="21">
        <v>692.13400000000001</v>
      </c>
      <c r="I11" s="21"/>
    </row>
    <row r="12" spans="1:9">
      <c r="A12" s="19" t="s">
        <v>23</v>
      </c>
      <c r="B12" s="21">
        <v>1020.8</v>
      </c>
      <c r="C12" s="31">
        <v>984</v>
      </c>
      <c r="D12" s="21">
        <v>935</v>
      </c>
      <c r="E12" s="21">
        <v>888.2</v>
      </c>
      <c r="F12" s="21">
        <v>830.1</v>
      </c>
      <c r="G12" s="21">
        <v>733.61399999999992</v>
      </c>
      <c r="H12" s="21">
        <v>686.05600000000004</v>
      </c>
      <c r="I12" s="21"/>
    </row>
    <row r="13" spans="1:9">
      <c r="A13" s="19" t="s">
        <v>24</v>
      </c>
      <c r="B13" s="21">
        <v>1017.4</v>
      </c>
      <c r="C13" s="31">
        <v>977.1</v>
      </c>
      <c r="D13" s="21">
        <v>927.8</v>
      </c>
      <c r="E13" s="21">
        <v>882.7</v>
      </c>
      <c r="F13" s="21">
        <v>795.3</v>
      </c>
      <c r="G13" s="21">
        <v>729.00400000000002</v>
      </c>
      <c r="H13" s="21">
        <v>680.95500000000004</v>
      </c>
      <c r="I13" s="21"/>
    </row>
    <row r="14" spans="1:9" ht="15" thickBot="1">
      <c r="A14" s="22" t="s">
        <v>25</v>
      </c>
      <c r="B14" s="24">
        <v>1014.4</v>
      </c>
      <c r="C14" s="32">
        <v>971.9</v>
      </c>
      <c r="D14" s="24">
        <v>923</v>
      </c>
      <c r="E14" s="24">
        <v>879.8</v>
      </c>
      <c r="F14" s="24">
        <v>783.6</v>
      </c>
      <c r="G14" s="24">
        <v>724.96</v>
      </c>
      <c r="H14" s="24">
        <v>675.25399999999991</v>
      </c>
      <c r="I14" s="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16" sqref="G16"/>
    </sheetView>
  </sheetViews>
  <sheetFormatPr defaultColWidth="9.109375" defaultRowHeight="14.4"/>
  <cols>
    <col min="1" max="1" width="16.109375" style="14" customWidth="1"/>
    <col min="2" max="16384" width="9.109375" style="14"/>
  </cols>
  <sheetData>
    <row r="1" spans="1:8" ht="16.2" thickBot="1">
      <c r="A1" s="3" t="s">
        <v>54</v>
      </c>
    </row>
    <row r="2" spans="1:8" ht="15" thickBot="1">
      <c r="A2" s="18" t="s">
        <v>38</v>
      </c>
      <c r="B2" s="18" t="s">
        <v>55</v>
      </c>
      <c r="C2" s="18" t="s">
        <v>56</v>
      </c>
      <c r="D2" s="18" t="s">
        <v>60</v>
      </c>
    </row>
    <row r="3" spans="1:8">
      <c r="A3" s="19" t="s">
        <v>14</v>
      </c>
      <c r="B3" s="31">
        <v>35.700000000000003</v>
      </c>
      <c r="C3" s="31">
        <v>19.8</v>
      </c>
      <c r="D3" s="14">
        <v>17.5</v>
      </c>
    </row>
    <row r="4" spans="1:8">
      <c r="A4" s="19" t="s">
        <v>15</v>
      </c>
      <c r="B4" s="31">
        <v>44.6</v>
      </c>
      <c r="C4" s="31">
        <v>28.5</v>
      </c>
      <c r="D4" s="14">
        <v>25.9</v>
      </c>
    </row>
    <row r="5" spans="1:8">
      <c r="A5" s="19" t="s">
        <v>16</v>
      </c>
      <c r="B5" s="31">
        <v>27.4</v>
      </c>
      <c r="C5" s="31">
        <v>22.6</v>
      </c>
      <c r="D5" s="14">
        <v>20.3</v>
      </c>
    </row>
    <row r="6" spans="1:8">
      <c r="A6" s="19" t="s">
        <v>17</v>
      </c>
      <c r="B6" s="31">
        <v>26.1</v>
      </c>
      <c r="C6" s="31">
        <v>21.6</v>
      </c>
      <c r="D6" s="14">
        <v>22.2</v>
      </c>
    </row>
    <row r="7" spans="1:8">
      <c r="A7" s="19" t="s">
        <v>18</v>
      </c>
      <c r="B7" s="31">
        <v>26.1</v>
      </c>
      <c r="C7" s="31">
        <v>22.3</v>
      </c>
      <c r="D7" s="14">
        <v>16.600000000000001</v>
      </c>
    </row>
    <row r="8" spans="1:8">
      <c r="A8" s="19" t="s">
        <v>19</v>
      </c>
      <c r="B8" s="31">
        <v>23</v>
      </c>
      <c r="C8" s="31">
        <v>18</v>
      </c>
      <c r="D8" s="14">
        <v>15.3</v>
      </c>
      <c r="F8" s="27"/>
      <c r="G8" s="27"/>
      <c r="H8" s="27"/>
    </row>
    <row r="9" spans="1:8">
      <c r="A9" s="19" t="s">
        <v>20</v>
      </c>
      <c r="B9" s="31">
        <v>15.4</v>
      </c>
      <c r="C9" s="31">
        <v>9.3000000000000007</v>
      </c>
    </row>
    <row r="10" spans="1:8">
      <c r="A10" s="19" t="s">
        <v>21</v>
      </c>
      <c r="B10" s="31">
        <v>20.7</v>
      </c>
      <c r="C10" s="31">
        <v>19.399999999999999</v>
      </c>
    </row>
    <row r="11" spans="1:8">
      <c r="A11" s="19" t="s">
        <v>22</v>
      </c>
      <c r="B11" s="31">
        <v>46</v>
      </c>
      <c r="C11" s="31">
        <v>53.6</v>
      </c>
    </row>
    <row r="12" spans="1:8">
      <c r="A12" s="19" t="s">
        <v>23</v>
      </c>
      <c r="B12" s="31">
        <v>33.200000000000003</v>
      </c>
      <c r="C12" s="31">
        <v>35.799999999999997</v>
      </c>
    </row>
    <row r="13" spans="1:8">
      <c r="A13" s="19" t="s">
        <v>24</v>
      </c>
      <c r="B13" s="31">
        <v>33.1</v>
      </c>
      <c r="C13" s="31">
        <v>28.7</v>
      </c>
    </row>
    <row r="14" spans="1:8" ht="15" thickBot="1">
      <c r="A14" s="22" t="s">
        <v>25</v>
      </c>
      <c r="B14" s="32">
        <v>23.3</v>
      </c>
      <c r="C14" s="32">
        <v>22.8</v>
      </c>
      <c r="D14" s="3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M28" sqref="M28"/>
    </sheetView>
  </sheetViews>
  <sheetFormatPr defaultRowHeight="14.4"/>
  <cols>
    <col min="1" max="1" width="9.33203125" bestFit="1" customWidth="1"/>
    <col min="2" max="2" width="10.33203125" customWidth="1"/>
    <col min="3" max="4" width="9.5546875" bestFit="1" customWidth="1"/>
    <col min="5" max="5" width="9.88671875" customWidth="1"/>
    <col min="6" max="8" width="9.5546875" bestFit="1" customWidth="1"/>
  </cols>
  <sheetData>
    <row r="1" spans="1:9" ht="16.2" thickBot="1">
      <c r="A1" s="3" t="s">
        <v>42</v>
      </c>
      <c r="B1" s="1"/>
      <c r="C1" s="1"/>
      <c r="D1" s="1"/>
      <c r="E1" s="1"/>
      <c r="F1" s="1"/>
      <c r="G1" s="1"/>
      <c r="H1" s="14"/>
    </row>
    <row r="2" spans="1:9" ht="15" thickBot="1">
      <c r="A2" s="18" t="s">
        <v>38</v>
      </c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</row>
    <row r="3" spans="1:9">
      <c r="A3" s="16" t="s">
        <v>14</v>
      </c>
      <c r="B3" s="19">
        <v>1880.26</v>
      </c>
      <c r="C3" s="20">
        <v>1978.86</v>
      </c>
      <c r="D3" s="19">
        <v>2032.59</v>
      </c>
      <c r="E3" s="19">
        <v>2097.0500000000002</v>
      </c>
      <c r="F3" s="19">
        <v>2128.37</v>
      </c>
      <c r="G3" s="19">
        <v>2168.02</v>
      </c>
      <c r="H3" s="19">
        <v>2254.8343835177197</v>
      </c>
      <c r="I3" s="19">
        <v>2360.4813046815198</v>
      </c>
    </row>
    <row r="4" spans="1:9">
      <c r="A4" s="16" t="s">
        <v>15</v>
      </c>
      <c r="B4" s="19">
        <v>1885.79</v>
      </c>
      <c r="C4" s="20">
        <v>1980.97</v>
      </c>
      <c r="D4" s="19">
        <v>2035.41</v>
      </c>
      <c r="E4" s="19">
        <v>2099.77</v>
      </c>
      <c r="F4" s="19">
        <v>2131.5</v>
      </c>
      <c r="G4" s="19">
        <v>2170.34</v>
      </c>
      <c r="H4" s="19">
        <v>2257.5115471541685</v>
      </c>
      <c r="I4" s="19">
        <v>2365.8887173649036</v>
      </c>
    </row>
    <row r="5" spans="1:9">
      <c r="A5" s="16" t="s">
        <v>16</v>
      </c>
      <c r="B5" s="19">
        <v>1963.4</v>
      </c>
      <c r="C5" s="20">
        <v>2014.6</v>
      </c>
      <c r="D5" s="19">
        <v>2073.92</v>
      </c>
      <c r="E5" s="19">
        <v>2108.94</v>
      </c>
      <c r="F5" s="19">
        <v>2147.8000000000002</v>
      </c>
      <c r="G5" s="19">
        <v>2237.96</v>
      </c>
      <c r="H5" s="19">
        <v>2338.0779517009773</v>
      </c>
      <c r="I5" s="19">
        <v>2460.8349675173486</v>
      </c>
    </row>
    <row r="6" spans="1:9">
      <c r="A6" s="16" t="s">
        <v>17</v>
      </c>
      <c r="B6" s="19">
        <v>1965.19</v>
      </c>
      <c r="C6" s="20">
        <v>2016.36</v>
      </c>
      <c r="D6" s="19">
        <v>2075.9499999999998</v>
      </c>
      <c r="E6" s="19">
        <v>2109.54</v>
      </c>
      <c r="F6" s="19">
        <v>2150.2399999999998</v>
      </c>
      <c r="G6" s="19">
        <v>2239.08</v>
      </c>
      <c r="H6" s="19">
        <v>2339.1576956718491</v>
      </c>
      <c r="I6" s="19">
        <v>2460.0406405162944</v>
      </c>
    </row>
    <row r="7" spans="1:9">
      <c r="A7" s="16" t="s">
        <v>18</v>
      </c>
      <c r="B7" s="19">
        <v>1967.06</v>
      </c>
      <c r="C7" s="20">
        <v>2018.3</v>
      </c>
      <c r="D7" s="19">
        <v>2078.4499999999998</v>
      </c>
      <c r="E7" s="19">
        <v>2112.0100000000002</v>
      </c>
      <c r="F7" s="19">
        <v>2152.63</v>
      </c>
      <c r="G7" s="19">
        <v>2240.36</v>
      </c>
      <c r="H7" s="19">
        <v>2340.5692869851987</v>
      </c>
      <c r="I7" s="19">
        <v>2461.5217727691374</v>
      </c>
    </row>
    <row r="8" spans="1:9">
      <c r="A8" s="16" t="s">
        <v>19</v>
      </c>
      <c r="B8" s="19">
        <v>1968.9</v>
      </c>
      <c r="C8" s="20">
        <v>2020.29</v>
      </c>
      <c r="D8" s="19">
        <v>2080.3000000000002</v>
      </c>
      <c r="E8" s="19">
        <v>2114.2600000000002</v>
      </c>
      <c r="F8" s="19">
        <v>2154.75</v>
      </c>
      <c r="G8" s="19">
        <v>2241.17</v>
      </c>
      <c r="H8" s="19">
        <v>2342.220287948106</v>
      </c>
      <c r="I8" s="19">
        <v>2463.2653236276888</v>
      </c>
    </row>
    <row r="9" spans="1:9">
      <c r="A9" s="16" t="s">
        <v>20</v>
      </c>
      <c r="B9" s="19">
        <v>1970.23</v>
      </c>
      <c r="C9" s="20">
        <v>2021.82</v>
      </c>
      <c r="D9" s="19">
        <v>2083.5500000000002</v>
      </c>
      <c r="E9" s="19">
        <v>2115.75</v>
      </c>
      <c r="F9" s="19">
        <v>2156.19</v>
      </c>
      <c r="G9" s="19">
        <v>2241.42</v>
      </c>
      <c r="H9" s="19">
        <v>2343.0072459637217</v>
      </c>
      <c r="I9" s="19"/>
    </row>
    <row r="10" spans="1:9">
      <c r="A10" s="16" t="s">
        <v>21</v>
      </c>
      <c r="B10" s="19">
        <v>1971.46</v>
      </c>
      <c r="C10" s="20">
        <v>2023.5</v>
      </c>
      <c r="D10" s="19">
        <v>2086.06</v>
      </c>
      <c r="E10" s="19">
        <v>2117.52</v>
      </c>
      <c r="F10" s="19">
        <v>2158.06</v>
      </c>
      <c r="G10" s="19">
        <v>2242.81</v>
      </c>
      <c r="H10" s="19">
        <v>2346.8062514287608</v>
      </c>
      <c r="I10" s="19"/>
    </row>
    <row r="11" spans="1:9">
      <c r="A11" s="16" t="s">
        <v>22</v>
      </c>
      <c r="B11" s="19">
        <v>1972.55</v>
      </c>
      <c r="C11" s="20">
        <v>2025.32</v>
      </c>
      <c r="D11" s="19">
        <v>2088.85</v>
      </c>
      <c r="E11" s="19">
        <v>2119.83</v>
      </c>
      <c r="F11" s="19">
        <v>2160.83</v>
      </c>
      <c r="G11" s="19">
        <v>2246.35</v>
      </c>
      <c r="H11" s="19">
        <v>2350.0484183158082</v>
      </c>
      <c r="I11" s="19"/>
    </row>
    <row r="12" spans="1:9">
      <c r="A12" s="16" t="s">
        <v>23</v>
      </c>
      <c r="B12" s="19">
        <v>1974.17</v>
      </c>
      <c r="C12" s="20">
        <v>2027.38</v>
      </c>
      <c r="D12" s="19">
        <v>2090.46</v>
      </c>
      <c r="E12" s="19">
        <v>2122.23</v>
      </c>
      <c r="F12" s="19">
        <v>2164.77</v>
      </c>
      <c r="G12" s="20">
        <v>2249.3526180303293</v>
      </c>
      <c r="H12" s="20">
        <v>2353.2682085560855</v>
      </c>
      <c r="I12" s="20"/>
    </row>
    <row r="13" spans="1:9">
      <c r="A13" s="16" t="s">
        <v>24</v>
      </c>
      <c r="B13" s="19">
        <v>1976.08</v>
      </c>
      <c r="C13" s="20">
        <v>2029.38</v>
      </c>
      <c r="D13" s="19">
        <v>2093.2399999999998</v>
      </c>
      <c r="E13" s="19">
        <v>2124.4299999999998</v>
      </c>
      <c r="F13" s="19">
        <v>2166.48</v>
      </c>
      <c r="G13" s="20">
        <v>2251.6438122720369</v>
      </c>
      <c r="H13" s="20">
        <v>2356.1882298078881</v>
      </c>
      <c r="I13" s="20"/>
    </row>
    <row r="14" spans="1:9" ht="15" thickBot="1">
      <c r="A14" s="17" t="s">
        <v>25</v>
      </c>
      <c r="B14" s="22">
        <v>1977.21</v>
      </c>
      <c r="C14" s="23">
        <v>2030.96</v>
      </c>
      <c r="D14" s="22">
        <v>2095.36</v>
      </c>
      <c r="E14" s="22">
        <v>2126.41</v>
      </c>
      <c r="F14" s="22">
        <v>2167.71</v>
      </c>
      <c r="G14" s="23">
        <v>2253.272197758019</v>
      </c>
      <c r="H14" s="23">
        <v>2358.4212877803939</v>
      </c>
      <c r="I14" s="23"/>
    </row>
    <row r="15" spans="1:9">
      <c r="H15" s="14"/>
    </row>
    <row r="18" spans="2:7">
      <c r="B18" s="2"/>
      <c r="C18" s="2"/>
      <c r="D18" s="2"/>
      <c r="E18" s="2"/>
      <c r="F18" s="2"/>
      <c r="G18" s="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6" sqref="G6"/>
    </sheetView>
  </sheetViews>
  <sheetFormatPr defaultRowHeight="14.4"/>
  <cols>
    <col min="1" max="1" width="22.109375" customWidth="1"/>
    <col min="2" max="5" width="8.6640625" customWidth="1"/>
    <col min="6" max="6" width="9.88671875" customWidth="1"/>
  </cols>
  <sheetData>
    <row r="1" spans="1:7" ht="16.2" thickBot="1">
      <c r="A1" s="3" t="s">
        <v>57</v>
      </c>
      <c r="B1" s="1"/>
      <c r="C1" s="1"/>
      <c r="D1" s="1"/>
      <c r="E1" s="1"/>
      <c r="F1" s="1"/>
      <c r="G1" s="1"/>
    </row>
    <row r="2" spans="1:7" ht="15" thickBot="1">
      <c r="A2" s="4"/>
      <c r="B2" s="4" t="s">
        <v>8</v>
      </c>
      <c r="C2" s="4" t="s">
        <v>9</v>
      </c>
      <c r="D2" s="4" t="s">
        <v>10</v>
      </c>
      <c r="E2" s="4" t="s">
        <v>11</v>
      </c>
      <c r="F2" s="4" t="s">
        <v>58</v>
      </c>
      <c r="G2" s="4" t="s">
        <v>63</v>
      </c>
    </row>
    <row r="3" spans="1:7">
      <c r="A3" s="9" t="s">
        <v>12</v>
      </c>
      <c r="B3" s="27">
        <v>9826.9434803029999</v>
      </c>
      <c r="C3" s="27">
        <v>10615.165493099999</v>
      </c>
      <c r="D3" s="27">
        <v>11309.663807479999</v>
      </c>
      <c r="E3" s="27">
        <v>11532.852816729999</v>
      </c>
      <c r="F3" s="27">
        <v>12181.959000000001</v>
      </c>
      <c r="G3" s="27">
        <v>6649.5339999999997</v>
      </c>
    </row>
    <row r="4" spans="1:7" s="14" customFormat="1">
      <c r="A4" s="5" t="s">
        <v>13</v>
      </c>
      <c r="B4" s="25">
        <v>7555.6722775099988</v>
      </c>
      <c r="C4" s="25">
        <v>7745.2806918399992</v>
      </c>
      <c r="D4" s="25">
        <v>7863.5702895000022</v>
      </c>
      <c r="E4" s="25">
        <v>8263.1605243100003</v>
      </c>
      <c r="F4" s="25">
        <v>8479.2389999999996</v>
      </c>
      <c r="G4" s="25">
        <v>4368.7539999999999</v>
      </c>
    </row>
    <row r="5" spans="1:7" ht="15" thickBot="1">
      <c r="A5" s="6" t="s">
        <v>64</v>
      </c>
      <c r="B5" s="26">
        <v>701.25900000000001</v>
      </c>
      <c r="C5" s="26">
        <v>790.06299999999999</v>
      </c>
      <c r="D5" s="26">
        <v>883.32299999999998</v>
      </c>
      <c r="E5" s="26">
        <v>963.88</v>
      </c>
      <c r="F5" s="26">
        <v>1076.7629999999999</v>
      </c>
      <c r="G5" s="26">
        <v>2206.598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wskaźnik pokrycia</vt:lpstr>
      <vt:lpstr>przypis składek</vt:lpstr>
      <vt:lpstr>wydatki na em. i renty</vt:lpstr>
      <vt:lpstr>liczba emerytur</vt:lpstr>
      <vt:lpstr>liczba rent rodzinnych</vt:lpstr>
      <vt:lpstr>liczba rent niezdolności</vt:lpstr>
      <vt:lpstr>liczba emerytur nowoprzyznanych</vt:lpstr>
      <vt:lpstr>przeciętna emerytura</vt:lpstr>
      <vt:lpstr>zasiłki</vt:lpstr>
      <vt:lpstr>pozostałe świadczenia</vt:lpstr>
      <vt:lpstr>stan FUS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Posiadała</cp:lastModifiedBy>
  <dcterms:created xsi:type="dcterms:W3CDTF">2018-11-27T10:32:45Z</dcterms:created>
  <dcterms:modified xsi:type="dcterms:W3CDTF">2020-08-25T10:11:51Z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